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<sst xmlns="http://schemas.openxmlformats.org/spreadsheetml/2006/main" count="245" uniqueCount="180">
  <si>
    <t>Rozdzial</t>
  </si>
  <si>
    <t>§</t>
  </si>
  <si>
    <t>%</t>
  </si>
  <si>
    <t>Razem podatek rolny</t>
  </si>
  <si>
    <t>756</t>
  </si>
  <si>
    <t>75615</t>
  </si>
  <si>
    <t>233</t>
  </si>
  <si>
    <t>Razem podatek leśny</t>
  </si>
  <si>
    <t>wpływy z karty podatkowej</t>
  </si>
  <si>
    <t>podatek od posiadania psów</t>
  </si>
  <si>
    <t>75618</t>
  </si>
  <si>
    <t>opłata skarbowa</t>
  </si>
  <si>
    <t>Ogółem wpływy z podatków i opłat</t>
  </si>
  <si>
    <t>Razem pozostałe wpływy</t>
  </si>
  <si>
    <t>75621</t>
  </si>
  <si>
    <t>udział w podatkach dochodowych osób fizycznych</t>
  </si>
  <si>
    <t>udział w podatkach dochodowych osób prawnych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</si>
  <si>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</si>
  <si>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</si>
  <si>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</si>
  <si>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</si>
  <si>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</si>
  <si>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</si>
  <si>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dochody z dzierżaw</t>
  </si>
  <si>
    <t>różne opłaty  - użytkowanie wieczyste</t>
  </si>
  <si>
    <t>Ogółem dochody z majatku gminy</t>
  </si>
  <si>
    <t>750</t>
  </si>
  <si>
    <t>75023</t>
  </si>
  <si>
    <t>Razem odsetki</t>
  </si>
  <si>
    <t>Razem opłaty administracyjne</t>
  </si>
  <si>
    <t>758</t>
  </si>
  <si>
    <t>odsetki od lokat</t>
  </si>
  <si>
    <t>Ogółem pozostałe wpływy</t>
  </si>
  <si>
    <t>75805</t>
  </si>
  <si>
    <t>900</t>
  </si>
  <si>
    <t>801</t>
  </si>
  <si>
    <t>Razem opieka społeczna</t>
  </si>
  <si>
    <t>Ogółem dotacje na zadania własne</t>
  </si>
  <si>
    <t>90015</t>
  </si>
  <si>
    <t>Razem gospodarka komunalna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</si>
  <si>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</si>
  <si>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</si>
  <si>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</si>
  <si>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</si>
  <si>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</si>
  <si>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</si>
  <si>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</si>
  <si>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</si>
  <si>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</si>
  <si>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dotacja - obrona cywilna</t>
  </si>
  <si>
    <t>Razem Obrona Narodowa</t>
  </si>
  <si>
    <t>751</t>
  </si>
  <si>
    <t>prowadzenie rejestru wyborców</t>
  </si>
  <si>
    <t>Ogółem zadania zlecone</t>
  </si>
  <si>
    <t>Ogółem dochody budżetowe</t>
  </si>
  <si>
    <t>Dział</t>
  </si>
  <si>
    <t>Wyszczególnienie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</si>
  <si>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</si>
  <si>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</si>
  <si>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</si>
  <si>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</si>
  <si>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</si>
  <si>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</si>
  <si>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</si>
  <si>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</si>
  <si>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w zł</t>
  </si>
  <si>
    <t>odstetki (z dzierżaw)</t>
  </si>
  <si>
    <t>różne opłaty (zezwolenie na sprz. alkoholu)</t>
  </si>
  <si>
    <t>Rady Miejskiej w Szklarskiej Porębie</t>
  </si>
  <si>
    <t>wpływy z opłaty administr.</t>
  </si>
  <si>
    <t>podatek od czynności cywilno -prawnych</t>
  </si>
  <si>
    <t>75011</t>
  </si>
  <si>
    <t>75601</t>
  </si>
  <si>
    <t>75416</t>
  </si>
  <si>
    <t>grzywny, mandaty i inne kary</t>
  </si>
  <si>
    <t>75801</t>
  </si>
  <si>
    <t>75101</t>
  </si>
  <si>
    <t>75109</t>
  </si>
  <si>
    <t>wybory do rad gmin, powiatów itp. oraz referenda</t>
  </si>
  <si>
    <t>część oświatowej subwencji ogólnej</t>
  </si>
  <si>
    <t>wpływy z opłaty targowej</t>
  </si>
  <si>
    <t>80101</t>
  </si>
  <si>
    <t xml:space="preserve">IX Dotacje celowe otrzymane od jedn. sam.terytorialnego na zadania realizowane na podst. porozumień  </t>
  </si>
  <si>
    <t xml:space="preserve">Razem </t>
  </si>
  <si>
    <t>90003</t>
  </si>
  <si>
    <t xml:space="preserve">dotacja celowa </t>
  </si>
  <si>
    <t>część rekompensująca subwencji ogólnej</t>
  </si>
  <si>
    <t>Plan dochodów budżetowych na 2005r</t>
  </si>
  <si>
    <t>Plan na 2005r</t>
  </si>
  <si>
    <t>0310</t>
  </si>
  <si>
    <t>0320</t>
  </si>
  <si>
    <t xml:space="preserve">podatek od środków transportowych </t>
  </si>
  <si>
    <t>0340</t>
  </si>
  <si>
    <t>0350</t>
  </si>
  <si>
    <t>0500</t>
  </si>
  <si>
    <t>0360</t>
  </si>
  <si>
    <t>0370</t>
  </si>
  <si>
    <t>0430</t>
  </si>
  <si>
    <t>0440</t>
  </si>
  <si>
    <t>0450</t>
  </si>
  <si>
    <t>0410</t>
  </si>
  <si>
    <t>0010</t>
  </si>
  <si>
    <t>0020</t>
  </si>
  <si>
    <t>0750</t>
  </si>
  <si>
    <t>0470</t>
  </si>
  <si>
    <t>0770</t>
  </si>
  <si>
    <t>80104</t>
  </si>
  <si>
    <t>0830</t>
  </si>
  <si>
    <t>852</t>
  </si>
  <si>
    <t>85228</t>
  </si>
  <si>
    <t>0570</t>
  </si>
  <si>
    <t>2360</t>
  </si>
  <si>
    <t>0970</t>
  </si>
  <si>
    <t>odsetki od podatków i opłat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</si>
  <si>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</si>
  <si>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</si>
  <si>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</si>
  <si>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</si>
  <si>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</si>
  <si>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</si>
  <si>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</si>
  <si>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</si>
  <si>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75831</t>
  </si>
  <si>
    <t>część równoważąca subwencji ogólnej</t>
  </si>
  <si>
    <t>2030</t>
  </si>
  <si>
    <t xml:space="preserve">wyprawka szkolna </t>
  </si>
  <si>
    <t>926</t>
  </si>
  <si>
    <t>92601</t>
  </si>
  <si>
    <t>6330</t>
  </si>
  <si>
    <t>modernizacja stadionu</t>
  </si>
  <si>
    <t>2010</t>
  </si>
  <si>
    <t>85212</t>
  </si>
  <si>
    <t>6310</t>
  </si>
  <si>
    <t xml:space="preserve">usługi opiekuńcze i specjalistyczne uslugi opiekuńcze </t>
  </si>
  <si>
    <t>swiadczenia rodzinne oraz składki na ubezp.emeryt.i rentowe z ubezp. społecz.</t>
  </si>
  <si>
    <t>inwestycje i zakupy inwest.</t>
  </si>
  <si>
    <t>85213</t>
  </si>
  <si>
    <t>85219</t>
  </si>
  <si>
    <t>składki na ubezpiecz. zdrowotne opłacane za osoby pobierające niektóre świadczenia z pomocy społecz.oraz niektóre świadcz. rodzinne</t>
  </si>
  <si>
    <t>85214</t>
  </si>
  <si>
    <t xml:space="preserve"> zasiłki, pomoc w naturze oraz składki na ubezp. społ.</t>
  </si>
  <si>
    <t xml:space="preserve"> ośrodki pomocy społecznej</t>
  </si>
  <si>
    <t>85216</t>
  </si>
  <si>
    <t>zasiłki rodzinne , pielęgnacyjne i wychowawcze</t>
  </si>
  <si>
    <t>2320</t>
  </si>
  <si>
    <t>75108</t>
  </si>
  <si>
    <t>wybory do  Sejmu i Senatu</t>
  </si>
  <si>
    <t>75113</t>
  </si>
  <si>
    <t>wybory do Parlamentu Europejskiego</t>
  </si>
  <si>
    <t>X Dotacje otrzymane z funduszy celowych</t>
  </si>
  <si>
    <t>Razem</t>
  </si>
  <si>
    <t>dot. z PFRON z tyt. ulg.ustaw.</t>
  </si>
  <si>
    <t>XI Środki pozyskane z innych żródeł</t>
  </si>
  <si>
    <t>WFOŚ na dofinans inwest</t>
  </si>
  <si>
    <t>śr, pozyskane z innych żródeł</t>
  </si>
  <si>
    <t>wpływy z różnych dochodów</t>
  </si>
  <si>
    <t>doch. j.s.t. związane z realizacją zadań z zakresu administr.rządowej</t>
  </si>
  <si>
    <t>osrodki pomocy społecznej</t>
  </si>
  <si>
    <t>oswietlenie uliczne</t>
  </si>
  <si>
    <t xml:space="preserve">Razem podatek od nieruchomości </t>
  </si>
  <si>
    <t>75616</t>
  </si>
  <si>
    <t>podatek od nieruchomości  od osób .fizycznych</t>
  </si>
  <si>
    <t>podatek od nieruchomości  od osób .prawnych</t>
  </si>
  <si>
    <t>podatek rolny od osób prawnych</t>
  </si>
  <si>
    <t>podatek rolny od osób fizycznych</t>
  </si>
  <si>
    <t>podatek leśny od osób prawnych</t>
  </si>
  <si>
    <t>podatek leśny od osób fizycznych</t>
  </si>
  <si>
    <t>wpłaty z tytułu odpłatnego nabycia prawa własności nieruchomości oraz prawa użytkowania wieczystego nieruchomości</t>
  </si>
  <si>
    <t>Załącznik Nr 1 do</t>
  </si>
  <si>
    <t>Przewidyw. wykonanie 2004r</t>
  </si>
  <si>
    <t>I Dochody z podatków i opłat</t>
  </si>
  <si>
    <t>II Udziały w podatkach stanowiacych dochód budżetu państwa</t>
  </si>
  <si>
    <t>III Dochody z majątku gminy</t>
  </si>
  <si>
    <t>IV Wpływy od jednostek budżetowych</t>
  </si>
  <si>
    <t>V Pozostałe wpływy</t>
  </si>
  <si>
    <t>VI Subwencje</t>
  </si>
  <si>
    <t>VII Dotacje celowe na zadania własne gminy</t>
  </si>
  <si>
    <t>VIII Dotacje celowe na zadania zlecone gminie</t>
  </si>
  <si>
    <t xml:space="preserve"> Uchwały nr  XXVIII/321/05                 .            </t>
  </si>
  <si>
    <t>z dnia  14 lutego 2005 r                     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</si>
</sst>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49" fontId="2" fillId="5" borderId="4" xfId="0" applyNumberFormat="1" applyFont="1" applyFill="1" applyBorder="1" applyAlignment="1">
      <alignment horizontal="lef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showGridLines="0" tabSelected="1" workbookViewId="0" topLeftCell="A2">
      <selection activeCell="B5" sqref="B5:H5"/>
    </sheetView>
  </sheetViews>
  <sheetFormatPr defaultColWidth="9.00390625" defaultRowHeight="12.75"/>
  <cols>
    <col min="1" max="1" width="2.75390625" style="1" customWidth="1"/>
    <col min="2" max="4" width="9.125" style="2" customWidth="1"/>
    <col min="5" max="5" width="27.875" style="3" customWidth="1"/>
    <col min="6" max="6" width="11.75390625" style="4" hidden="1" customWidth="1"/>
    <col min="7" max="7" width="10.125" style="4" customWidth="1"/>
    <col min="8" max="8" width="7.00390625" style="3" hidden="1" customWidth="1"/>
    <col min="9" max="16384" width="9.125" style="1" customWidth="1"/>
  </cols>
  <sheetData>
    <row r="1" spans="1:8" ht="11.25" customHeight="1">
      <c r="A1" s="83" t="s">
        <v>168</v>
      </c>
      <c r="B1" s="83"/>
      <c r="C1" s="83"/>
      <c r="D1" s="83"/>
      <c r="E1" s="83"/>
      <c r="F1" s="83"/>
      <c r="G1" s="83"/>
      <c r="H1" s="83"/>
    </row>
    <row r="2" spans="1:8" ht="11.25" customHeight="1">
      <c r="A2" s="83" t="s">
        <v>178</v>
      </c>
      <c r="B2" s="83"/>
      <c r="C2" s="83"/>
      <c r="D2" s="83"/>
      <c r="E2" s="83"/>
      <c r="F2" s="83"/>
      <c r="G2" s="83"/>
      <c r="H2" s="83"/>
    </row>
    <row r="3" spans="1:8" ht="11.25" customHeight="1">
      <c r="A3" s="83" t="s">
        <v>68</v>
      </c>
      <c r="B3" s="83"/>
      <c r="C3" s="83"/>
      <c r="D3" s="83"/>
      <c r="E3" s="83"/>
      <c r="F3" s="83"/>
      <c r="G3" s="83"/>
      <c r="H3" s="83"/>
    </row>
    <row r="4" spans="1:8" ht="12.75" customHeight="1">
      <c r="A4" s="83" t="s">
        <v>179</v>
      </c>
      <c r="B4" s="83"/>
      <c r="C4" s="83"/>
      <c r="D4" s="83"/>
      <c r="E4" s="83"/>
      <c r="F4" s="83"/>
      <c r="G4" s="83"/>
      <c r="H4" s="83"/>
    </row>
    <row r="5" spans="1:8" ht="12.75" customHeight="1">
      <c r="A5" s="22"/>
      <c r="B5" s="82" t="s">
        <v>87</v>
      </c>
      <c r="C5" s="82"/>
      <c r="D5" s="82"/>
      <c r="E5" s="82"/>
      <c r="F5" s="82"/>
      <c r="G5" s="82"/>
      <c r="H5" s="82"/>
    </row>
    <row r="6" spans="1:8" ht="12.75">
      <c r="A6" s="22"/>
      <c r="B6" s="23"/>
      <c r="C6" s="23"/>
      <c r="D6" s="23"/>
      <c r="E6" s="24"/>
      <c r="F6" s="25"/>
      <c r="G6" s="25" t="s">
        <v>65</v>
      </c>
      <c r="H6" s="24"/>
    </row>
    <row r="7" spans="2:8" ht="38.25">
      <c r="B7" s="5" t="s">
        <v>55</v>
      </c>
      <c r="C7" s="5" t="s">
        <v>0</v>
      </c>
      <c r="D7" s="5" t="s">
        <v>1</v>
      </c>
      <c r="E7" s="6" t="s">
        <v>56</v>
      </c>
      <c r="F7" s="7" t="s">
        <v>169</v>
      </c>
      <c r="G7" s="7" t="s">
        <v>88</v>
      </c>
      <c r="H7" s="6" t="s">
        <v>2</v>
      </c>
    </row>
    <row r="8" spans="2:8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9">
        <v>7</v>
      </c>
    </row>
    <row r="9" spans="2:9" ht="13.5" customHeight="1" thickBot="1">
      <c r="B9" s="79" t="s">
        <v>170</v>
      </c>
      <c r="C9" s="80"/>
      <c r="D9" s="80"/>
      <c r="E9" s="80"/>
      <c r="F9" s="80"/>
      <c r="G9" s="80"/>
      <c r="H9" s="84"/>
      <c r="I9" s="56"/>
    </row>
    <row r="10" spans="2:8" ht="24.75" customHeight="1">
      <c r="B10" s="11">
        <v>756</v>
      </c>
      <c r="C10" s="11">
        <v>75615</v>
      </c>
      <c r="D10" s="11" t="s">
        <v>89</v>
      </c>
      <c r="E10" s="12" t="s">
        <v>162</v>
      </c>
      <c r="F10" s="13">
        <v>3400000</v>
      </c>
      <c r="G10" s="13">
        <v>2979385</v>
      </c>
      <c r="H10" s="14">
        <f>IF(F10&gt;0,G10/F10,"")</f>
        <v>0.8762897058823529</v>
      </c>
    </row>
    <row r="11" spans="2:8" ht="25.5" customHeight="1" hidden="1">
      <c r="B11" s="15"/>
      <c r="C11" s="15"/>
      <c r="D11" s="15"/>
      <c r="E11" s="16"/>
      <c r="F11" s="17"/>
      <c r="G11" s="17"/>
      <c r="H11" s="14">
        <f>IF(F11&gt;0,G11/F11,"")</f>
      </c>
    </row>
    <row r="12" spans="2:8" ht="24" customHeight="1">
      <c r="B12" s="15"/>
      <c r="C12" s="15" t="s">
        <v>160</v>
      </c>
      <c r="D12" s="15" t="s">
        <v>89</v>
      </c>
      <c r="E12" s="12" t="s">
        <v>161</v>
      </c>
      <c r="F12" s="17">
        <v>0</v>
      </c>
      <c r="G12" s="17">
        <v>930000</v>
      </c>
      <c r="H12" s="14">
        <f>IF(F12&gt;0,G12/F12,"")</f>
      </c>
    </row>
    <row r="13" spans="2:8" ht="12.75" customHeight="1">
      <c r="B13" s="85" t="s">
        <v>159</v>
      </c>
      <c r="C13" s="86"/>
      <c r="D13" s="86"/>
      <c r="E13" s="87"/>
      <c r="F13" s="18">
        <f>SUM(F10:F12)</f>
        <v>3400000</v>
      </c>
      <c r="G13" s="18">
        <f>SUM(G10:G12)</f>
        <v>3909385</v>
      </c>
      <c r="H13" s="14">
        <f aca="true" t="shared" si="0" ref="H13:H82">IF(F13&gt;0,G13/F13,"")</f>
        <v>1.149819117647059</v>
      </c>
    </row>
    <row r="14" spans="2:8" ht="25.5">
      <c r="B14" s="15" t="s">
        <v>4</v>
      </c>
      <c r="C14" s="15" t="s">
        <v>5</v>
      </c>
      <c r="D14" s="15" t="s">
        <v>90</v>
      </c>
      <c r="E14" s="16" t="s">
        <v>163</v>
      </c>
      <c r="F14" s="17">
        <v>517</v>
      </c>
      <c r="G14" s="17">
        <v>29</v>
      </c>
      <c r="H14" s="14"/>
    </row>
    <row r="15" spans="2:8" ht="12.75" hidden="1">
      <c r="B15" s="15"/>
      <c r="C15" s="15"/>
      <c r="D15" s="15"/>
      <c r="E15" s="16"/>
      <c r="F15" s="17"/>
      <c r="G15" s="17"/>
      <c r="H15" s="14">
        <f t="shared" si="0"/>
      </c>
    </row>
    <row r="16" spans="2:8" ht="25.5">
      <c r="B16" s="15"/>
      <c r="C16" s="15" t="s">
        <v>160</v>
      </c>
      <c r="D16" s="15" t="s">
        <v>90</v>
      </c>
      <c r="E16" s="16" t="s">
        <v>164</v>
      </c>
      <c r="F16" s="17">
        <v>0</v>
      </c>
      <c r="G16" s="17">
        <v>534</v>
      </c>
      <c r="H16" s="14">
        <f t="shared" si="0"/>
      </c>
    </row>
    <row r="17" spans="2:8" ht="12.75" customHeight="1">
      <c r="B17" s="85" t="s">
        <v>3</v>
      </c>
      <c r="C17" s="86"/>
      <c r="D17" s="86"/>
      <c r="E17" s="87"/>
      <c r="F17" s="18">
        <f>SUM(F14:F16)</f>
        <v>517</v>
      </c>
      <c r="G17" s="18">
        <f>SUM(G14:G16)</f>
        <v>563</v>
      </c>
      <c r="H17" s="14">
        <f t="shared" si="0"/>
        <v>1.0889748549323017</v>
      </c>
    </row>
    <row r="18" spans="2:8" ht="25.5">
      <c r="B18" s="15" t="s">
        <v>4</v>
      </c>
      <c r="C18" s="15" t="s">
        <v>5</v>
      </c>
      <c r="D18" s="15" t="s">
        <v>90</v>
      </c>
      <c r="E18" s="16" t="s">
        <v>165</v>
      </c>
      <c r="F18" s="17">
        <v>42452</v>
      </c>
      <c r="G18" s="17">
        <v>46172</v>
      </c>
      <c r="H18" s="14"/>
    </row>
    <row r="19" spans="2:8" ht="12.75" hidden="1">
      <c r="B19" s="15"/>
      <c r="C19" s="15"/>
      <c r="D19" s="15"/>
      <c r="E19" s="16"/>
      <c r="F19" s="17"/>
      <c r="G19" s="17"/>
      <c r="H19" s="14">
        <f t="shared" si="0"/>
      </c>
    </row>
    <row r="20" spans="2:8" ht="25.5">
      <c r="B20" s="15"/>
      <c r="C20" s="15" t="s">
        <v>160</v>
      </c>
      <c r="D20" s="15" t="s">
        <v>90</v>
      </c>
      <c r="E20" s="16" t="s">
        <v>166</v>
      </c>
      <c r="F20" s="17">
        <v>0</v>
      </c>
      <c r="G20" s="17">
        <v>1000</v>
      </c>
      <c r="H20" s="14">
        <f t="shared" si="0"/>
      </c>
    </row>
    <row r="21" spans="2:8" ht="12.75" customHeight="1">
      <c r="B21" s="85" t="s">
        <v>7</v>
      </c>
      <c r="C21" s="86"/>
      <c r="D21" s="86"/>
      <c r="E21" s="87"/>
      <c r="F21" s="18">
        <f>SUM(F18:F20)</f>
        <v>42452</v>
      </c>
      <c r="G21" s="18">
        <f>SUM(G18:G20)</f>
        <v>47172</v>
      </c>
      <c r="H21" s="14">
        <f t="shared" si="0"/>
        <v>1.111184396494865</v>
      </c>
    </row>
    <row r="22" spans="2:8" ht="25.5">
      <c r="B22" s="15" t="s">
        <v>4</v>
      </c>
      <c r="C22" s="15" t="s">
        <v>5</v>
      </c>
      <c r="D22" s="15" t="s">
        <v>92</v>
      </c>
      <c r="E22" s="16" t="s">
        <v>91</v>
      </c>
      <c r="F22" s="17">
        <v>35000</v>
      </c>
      <c r="G22" s="17">
        <v>37000</v>
      </c>
      <c r="H22" s="14">
        <f t="shared" si="0"/>
        <v>1.0571428571428572</v>
      </c>
    </row>
    <row r="23" spans="2:8" ht="12.75" hidden="1">
      <c r="B23" s="15"/>
      <c r="C23" s="15"/>
      <c r="D23" s="15"/>
      <c r="E23" s="16"/>
      <c r="F23" s="17"/>
      <c r="G23" s="17"/>
      <c r="H23" s="14">
        <f t="shared" si="0"/>
      </c>
    </row>
    <row r="24" spans="2:8" ht="12.75" customHeight="1">
      <c r="B24" s="85" t="s">
        <v>57</v>
      </c>
      <c r="C24" s="86"/>
      <c r="D24" s="86"/>
      <c r="E24" s="87"/>
      <c r="F24" s="18">
        <f>SUM(F22:F23)</f>
        <v>35000</v>
      </c>
      <c r="G24" s="18">
        <f>SUM(G22:G23)</f>
        <v>37000</v>
      </c>
      <c r="H24" s="14">
        <f t="shared" si="0"/>
        <v>1.0571428571428572</v>
      </c>
    </row>
    <row r="25" spans="2:8" ht="12.75">
      <c r="B25" s="15" t="s">
        <v>4</v>
      </c>
      <c r="C25" s="15" t="s">
        <v>72</v>
      </c>
      <c r="D25" s="15" t="s">
        <v>93</v>
      </c>
      <c r="E25" s="16" t="s">
        <v>8</v>
      </c>
      <c r="F25" s="17">
        <v>40000</v>
      </c>
      <c r="G25" s="17">
        <v>42000</v>
      </c>
      <c r="H25" s="14">
        <f t="shared" si="0"/>
        <v>1.05</v>
      </c>
    </row>
    <row r="26" spans="2:8" ht="25.5">
      <c r="B26" s="15"/>
      <c r="C26" s="15" t="s">
        <v>5</v>
      </c>
      <c r="D26" s="15" t="s">
        <v>94</v>
      </c>
      <c r="E26" s="16" t="s">
        <v>70</v>
      </c>
      <c r="F26" s="17">
        <v>135000</v>
      </c>
      <c r="G26" s="17">
        <v>141750</v>
      </c>
      <c r="H26" s="14">
        <f t="shared" si="0"/>
        <v>1.05</v>
      </c>
    </row>
    <row r="27" spans="2:8" ht="12.75">
      <c r="B27" s="15"/>
      <c r="C27" s="15" t="s">
        <v>160</v>
      </c>
      <c r="D27" s="15" t="s">
        <v>95</v>
      </c>
      <c r="E27" s="16" t="s">
        <v>58</v>
      </c>
      <c r="F27" s="17">
        <v>60000</v>
      </c>
      <c r="G27" s="17">
        <v>63000</v>
      </c>
      <c r="H27" s="14">
        <f t="shared" si="0"/>
        <v>1.05</v>
      </c>
    </row>
    <row r="28" spans="2:8" ht="12.75">
      <c r="B28" s="15"/>
      <c r="C28" s="15"/>
      <c r="D28" s="15" t="s">
        <v>96</v>
      </c>
      <c r="E28" s="16" t="s">
        <v>9</v>
      </c>
      <c r="F28" s="17">
        <v>6000</v>
      </c>
      <c r="G28" s="17">
        <v>6000</v>
      </c>
      <c r="H28" s="14">
        <f t="shared" si="0"/>
        <v>1</v>
      </c>
    </row>
    <row r="29" spans="2:8" ht="12.75" customHeight="1">
      <c r="B29" s="15"/>
      <c r="C29" s="15"/>
      <c r="D29" s="15" t="s">
        <v>97</v>
      </c>
      <c r="E29" s="16" t="s">
        <v>80</v>
      </c>
      <c r="F29" s="17">
        <v>1100</v>
      </c>
      <c r="G29" s="17">
        <v>2200</v>
      </c>
      <c r="H29" s="14">
        <f t="shared" si="0"/>
        <v>2</v>
      </c>
    </row>
    <row r="30" spans="2:8" ht="12.75">
      <c r="B30" s="15"/>
      <c r="C30" s="15"/>
      <c r="D30" s="15" t="s">
        <v>98</v>
      </c>
      <c r="E30" s="16" t="s">
        <v>59</v>
      </c>
      <c r="F30" s="17">
        <v>355000</v>
      </c>
      <c r="G30" s="17">
        <v>400000</v>
      </c>
      <c r="H30" s="14">
        <f t="shared" si="0"/>
        <v>1.1267605633802817</v>
      </c>
    </row>
    <row r="31" spans="2:8" ht="12.75">
      <c r="B31" s="15"/>
      <c r="C31" s="15"/>
      <c r="D31" s="15" t="s">
        <v>99</v>
      </c>
      <c r="E31" s="16" t="s">
        <v>69</v>
      </c>
      <c r="F31" s="17">
        <v>15000</v>
      </c>
      <c r="G31" s="17">
        <v>15500</v>
      </c>
      <c r="H31" s="14">
        <f t="shared" si="0"/>
        <v>1.0333333333333334</v>
      </c>
    </row>
    <row r="32" spans="2:8" ht="25.5" customHeight="1" hidden="1">
      <c r="B32" s="15"/>
      <c r="C32" s="15"/>
      <c r="D32" s="15"/>
      <c r="E32" s="16"/>
      <c r="F32" s="17"/>
      <c r="G32" s="17"/>
      <c r="H32" s="14">
        <f t="shared" si="0"/>
      </c>
    </row>
    <row r="33" spans="2:8" ht="14.25" customHeight="1">
      <c r="B33" s="15"/>
      <c r="C33" s="15" t="s">
        <v>10</v>
      </c>
      <c r="D33" s="15" t="s">
        <v>100</v>
      </c>
      <c r="E33" s="16" t="s">
        <v>11</v>
      </c>
      <c r="F33" s="17">
        <v>90320</v>
      </c>
      <c r="G33" s="17">
        <v>93000</v>
      </c>
      <c r="H33" s="14">
        <f t="shared" si="0"/>
        <v>1.0296722763507529</v>
      </c>
    </row>
    <row r="34" spans="2:8" ht="12.75" hidden="1">
      <c r="B34" s="15"/>
      <c r="C34" s="15"/>
      <c r="D34" s="15"/>
      <c r="E34" s="16"/>
      <c r="F34" s="17"/>
      <c r="G34" s="17"/>
      <c r="H34" s="14">
        <f t="shared" si="0"/>
      </c>
    </row>
    <row r="35" spans="2:8" ht="12.75" hidden="1">
      <c r="B35" s="15"/>
      <c r="C35" s="29"/>
      <c r="D35" s="15"/>
      <c r="E35" s="30"/>
      <c r="F35" s="17"/>
      <c r="G35" s="17"/>
      <c r="H35" s="14">
        <f t="shared" si="0"/>
      </c>
    </row>
    <row r="36" spans="2:8" ht="12.75" customHeight="1">
      <c r="B36" s="85" t="s">
        <v>13</v>
      </c>
      <c r="C36" s="86"/>
      <c r="D36" s="86"/>
      <c r="E36" s="87"/>
      <c r="F36" s="34">
        <f>SUM(F25:F34)</f>
        <v>702420</v>
      </c>
      <c r="G36" s="34">
        <f>SUM(G25:G34)</f>
        <v>763450</v>
      </c>
      <c r="H36" s="14">
        <f t="shared" si="0"/>
        <v>1.0868853392557158</v>
      </c>
    </row>
    <row r="37" spans="2:8" ht="12.75" customHeight="1">
      <c r="B37" s="65" t="s">
        <v>12</v>
      </c>
      <c r="C37" s="66"/>
      <c r="D37" s="66"/>
      <c r="E37" s="67"/>
      <c r="F37" s="19">
        <f>F36+F24+F21+F17+F13</f>
        <v>4180389</v>
      </c>
      <c r="G37" s="19">
        <f>G36+G24+G21+G17+G13</f>
        <v>4757570</v>
      </c>
      <c r="H37" s="14">
        <f t="shared" si="0"/>
        <v>1.1380687299674743</v>
      </c>
    </row>
    <row r="38" spans="2:8" ht="12.75" customHeight="1">
      <c r="B38" s="71" t="s">
        <v>171</v>
      </c>
      <c r="C38" s="72"/>
      <c r="D38" s="72"/>
      <c r="E38" s="73"/>
      <c r="F38" s="17"/>
      <c r="G38" s="17"/>
      <c r="H38" s="14">
        <f t="shared" si="0"/>
      </c>
    </row>
    <row r="39" spans="2:8" ht="25.5">
      <c r="B39" s="15" t="s">
        <v>4</v>
      </c>
      <c r="C39" s="15" t="s">
        <v>14</v>
      </c>
      <c r="D39" s="15" t="s">
        <v>101</v>
      </c>
      <c r="E39" s="16" t="s">
        <v>15</v>
      </c>
      <c r="F39" s="17">
        <v>1530377</v>
      </c>
      <c r="G39" s="17">
        <v>1853598</v>
      </c>
      <c r="H39" s="14">
        <f t="shared" si="0"/>
        <v>1.2112035139053972</v>
      </c>
    </row>
    <row r="40" spans="2:8" ht="25.5">
      <c r="B40" s="15"/>
      <c r="C40" s="15"/>
      <c r="D40" s="15" t="s">
        <v>102</v>
      </c>
      <c r="E40" s="16" t="s">
        <v>16</v>
      </c>
      <c r="F40" s="17">
        <v>60000</v>
      </c>
      <c r="G40" s="17">
        <v>62000</v>
      </c>
      <c r="H40" s="14">
        <f t="shared" si="0"/>
        <v>1.0333333333333334</v>
      </c>
    </row>
    <row r="41" spans="2:8" ht="11.25" customHeight="1">
      <c r="B41" s="65" t="s">
        <v>17</v>
      </c>
      <c r="C41" s="66"/>
      <c r="D41" s="66"/>
      <c r="E41" s="67"/>
      <c r="F41" s="19">
        <f>SUM(F39:F40)</f>
        <v>1590377</v>
      </c>
      <c r="G41" s="19">
        <f>SUM(G39:G40)</f>
        <v>1915598</v>
      </c>
      <c r="H41" s="14">
        <f t="shared" si="0"/>
        <v>1.2044930227235429</v>
      </c>
    </row>
    <row r="42" spans="2:8" ht="12.75" customHeight="1">
      <c r="B42" s="71" t="s">
        <v>172</v>
      </c>
      <c r="C42" s="72"/>
      <c r="D42" s="72"/>
      <c r="E42" s="73"/>
      <c r="F42" s="17"/>
      <c r="G42" s="17"/>
      <c r="H42" s="14">
        <f t="shared" si="0"/>
      </c>
    </row>
    <row r="43" spans="2:8" ht="23.25" customHeight="1">
      <c r="B43" s="15" t="s">
        <v>21</v>
      </c>
      <c r="C43" s="15" t="s">
        <v>22</v>
      </c>
      <c r="D43" s="15" t="s">
        <v>104</v>
      </c>
      <c r="E43" s="16" t="s">
        <v>24</v>
      </c>
      <c r="F43" s="17">
        <v>293536</v>
      </c>
      <c r="G43" s="17">
        <v>293356</v>
      </c>
      <c r="H43" s="14">
        <f>IF(F43&gt;0,G43/F43,"")</f>
        <v>0.9993867873105854</v>
      </c>
    </row>
    <row r="44" spans="2:8" ht="17.25" customHeight="1">
      <c r="B44" s="15"/>
      <c r="C44" s="15"/>
      <c r="D44" s="15" t="s">
        <v>103</v>
      </c>
      <c r="E44" s="26" t="s">
        <v>23</v>
      </c>
      <c r="F44" s="17">
        <v>350000</v>
      </c>
      <c r="G44" s="17">
        <v>400000</v>
      </c>
      <c r="H44" s="14">
        <f>IF(F44&gt;0,G44/F44,"")</f>
        <v>1.1428571428571428</v>
      </c>
    </row>
    <row r="45" spans="2:8" ht="42" customHeight="1" hidden="1">
      <c r="B45" s="15"/>
      <c r="C45" s="15"/>
      <c r="D45" s="15"/>
      <c r="E45" s="26"/>
      <c r="F45" s="17"/>
      <c r="G45" s="17"/>
      <c r="H45" s="14">
        <f t="shared" si="0"/>
      </c>
    </row>
    <row r="46" spans="2:8" ht="47.25" customHeight="1">
      <c r="B46" s="15"/>
      <c r="C46" s="15"/>
      <c r="D46" s="15" t="s">
        <v>105</v>
      </c>
      <c r="E46" s="16" t="s">
        <v>167</v>
      </c>
      <c r="F46" s="17">
        <v>2760000</v>
      </c>
      <c r="G46" s="17">
        <v>2760000</v>
      </c>
      <c r="H46" s="14">
        <f t="shared" si="0"/>
        <v>1</v>
      </c>
    </row>
    <row r="47" spans="2:8" ht="12.75" customHeight="1" hidden="1">
      <c r="B47" s="15"/>
      <c r="C47" s="15"/>
      <c r="D47" s="15"/>
      <c r="E47" s="16"/>
      <c r="F47" s="17">
        <v>0</v>
      </c>
      <c r="G47" s="17">
        <v>0</v>
      </c>
      <c r="H47" s="14">
        <f t="shared" si="0"/>
      </c>
    </row>
    <row r="48" spans="2:8" ht="15" customHeight="1">
      <c r="B48" s="65" t="s">
        <v>25</v>
      </c>
      <c r="C48" s="66"/>
      <c r="D48" s="66"/>
      <c r="E48" s="67"/>
      <c r="F48" s="19">
        <f>SUM(F43:F46)</f>
        <v>3403536</v>
      </c>
      <c r="G48" s="19">
        <f>SUM(G43:G46)</f>
        <v>3453356</v>
      </c>
      <c r="H48" s="14">
        <f t="shared" si="0"/>
        <v>1.0146377179498027</v>
      </c>
    </row>
    <row r="49" spans="2:8" ht="12.75" customHeight="1">
      <c r="B49" s="71" t="s">
        <v>173</v>
      </c>
      <c r="C49" s="72"/>
      <c r="D49" s="72"/>
      <c r="E49" s="73"/>
      <c r="F49" s="17"/>
      <c r="G49" s="17"/>
      <c r="H49" s="14">
        <f t="shared" si="0"/>
      </c>
    </row>
    <row r="50" spans="2:8" ht="12.75">
      <c r="B50" s="15" t="s">
        <v>35</v>
      </c>
      <c r="C50" s="15" t="s">
        <v>106</v>
      </c>
      <c r="D50" s="15" t="s">
        <v>107</v>
      </c>
      <c r="E50" s="16" t="s">
        <v>18</v>
      </c>
      <c r="F50" s="17">
        <v>136700</v>
      </c>
      <c r="G50" s="17">
        <v>132000</v>
      </c>
      <c r="H50" s="14">
        <f t="shared" si="0"/>
        <v>0.9656181419166057</v>
      </c>
    </row>
    <row r="51" spans="2:8" ht="12.75">
      <c r="B51" s="15" t="s">
        <v>108</v>
      </c>
      <c r="C51" s="15" t="s">
        <v>109</v>
      </c>
      <c r="D51" s="15" t="s">
        <v>107</v>
      </c>
      <c r="E51" s="16" t="s">
        <v>18</v>
      </c>
      <c r="F51" s="17">
        <v>3820</v>
      </c>
      <c r="G51" s="17">
        <v>4000</v>
      </c>
      <c r="H51" s="14">
        <f t="shared" si="0"/>
        <v>1.0471204188481675</v>
      </c>
    </row>
    <row r="52" spans="2:8" ht="11.25" customHeight="1">
      <c r="B52" s="85" t="s">
        <v>19</v>
      </c>
      <c r="C52" s="86"/>
      <c r="D52" s="86"/>
      <c r="E52" s="87"/>
      <c r="F52" s="18">
        <f>SUM(F50:F51)</f>
        <v>140520</v>
      </c>
      <c r="G52" s="18">
        <f>SUM(G50:G51)</f>
        <v>136000</v>
      </c>
      <c r="H52" s="14">
        <f t="shared" si="0"/>
        <v>0.9678337603188158</v>
      </c>
    </row>
    <row r="53" spans="2:8" ht="12.75" customHeight="1">
      <c r="B53" s="65" t="s">
        <v>20</v>
      </c>
      <c r="C53" s="66"/>
      <c r="D53" s="66"/>
      <c r="E53" s="67"/>
      <c r="F53" s="19">
        <f>F52</f>
        <v>140520</v>
      </c>
      <c r="G53" s="19">
        <f>G52</f>
        <v>136000</v>
      </c>
      <c r="H53" s="14">
        <f t="shared" si="0"/>
        <v>0.9678337603188158</v>
      </c>
    </row>
    <row r="54" spans="2:8" ht="12.75" customHeight="1">
      <c r="B54" s="71" t="s">
        <v>174</v>
      </c>
      <c r="C54" s="72"/>
      <c r="D54" s="72"/>
      <c r="E54" s="73"/>
      <c r="F54" s="17"/>
      <c r="G54" s="17"/>
      <c r="H54" s="14"/>
    </row>
    <row r="55" spans="2:8" ht="12.75" hidden="1">
      <c r="B55" s="15"/>
      <c r="C55" s="15"/>
      <c r="D55" s="15"/>
      <c r="E55" s="16"/>
      <c r="F55" s="17"/>
      <c r="G55" s="17"/>
      <c r="H55" s="14">
        <f t="shared" si="0"/>
      </c>
    </row>
    <row r="56" spans="2:8" ht="12.75" hidden="1">
      <c r="B56" s="15"/>
      <c r="C56" s="15"/>
      <c r="D56" s="15"/>
      <c r="E56" s="16"/>
      <c r="F56" s="17"/>
      <c r="G56" s="17"/>
      <c r="H56" s="14">
        <f t="shared" si="0"/>
      </c>
    </row>
    <row r="57" spans="2:8" ht="12.75">
      <c r="B57" s="15" t="s">
        <v>26</v>
      </c>
      <c r="C57" s="15" t="s">
        <v>27</v>
      </c>
      <c r="D57" s="15" t="s">
        <v>112</v>
      </c>
      <c r="E57" s="16" t="s">
        <v>155</v>
      </c>
      <c r="F57" s="17">
        <v>1942</v>
      </c>
      <c r="G57" s="17">
        <v>1942</v>
      </c>
      <c r="H57" s="14">
        <f t="shared" si="0"/>
        <v>1</v>
      </c>
    </row>
    <row r="58" spans="2:8" ht="38.25">
      <c r="B58" s="15"/>
      <c r="C58" s="15" t="s">
        <v>71</v>
      </c>
      <c r="D58" s="15" t="s">
        <v>111</v>
      </c>
      <c r="E58" s="16" t="s">
        <v>156</v>
      </c>
      <c r="F58" s="17">
        <v>1274</v>
      </c>
      <c r="G58" s="17">
        <v>1774</v>
      </c>
      <c r="H58" s="14">
        <f t="shared" si="0"/>
        <v>1.3924646781789638</v>
      </c>
    </row>
    <row r="59" spans="2:8" ht="12.75">
      <c r="B59" s="15" t="s">
        <v>44</v>
      </c>
      <c r="C59" s="15" t="s">
        <v>73</v>
      </c>
      <c r="D59" s="15" t="s">
        <v>110</v>
      </c>
      <c r="E59" s="16" t="s">
        <v>74</v>
      </c>
      <c r="F59" s="17">
        <v>9000</v>
      </c>
      <c r="G59" s="17">
        <v>12500</v>
      </c>
      <c r="H59" s="14">
        <f t="shared" si="0"/>
        <v>1.3888888888888888</v>
      </c>
    </row>
    <row r="60" spans="2:8" ht="49.5" customHeight="1" hidden="1">
      <c r="B60" s="15"/>
      <c r="C60" s="15"/>
      <c r="D60" s="15"/>
      <c r="E60" s="16"/>
      <c r="F60" s="17"/>
      <c r="G60" s="17"/>
      <c r="H60" s="14">
        <f t="shared" si="0"/>
      </c>
    </row>
    <row r="61" spans="2:8" ht="12.75" customHeight="1">
      <c r="B61" s="85" t="s">
        <v>13</v>
      </c>
      <c r="C61" s="86"/>
      <c r="D61" s="86"/>
      <c r="E61" s="87"/>
      <c r="F61" s="18">
        <f>SUM(F56:F60)</f>
        <v>12216</v>
      </c>
      <c r="G61" s="18">
        <f>SUM(G56:G60)</f>
        <v>16216</v>
      </c>
      <c r="H61" s="14">
        <f t="shared" si="0"/>
        <v>1.3274394237066143</v>
      </c>
    </row>
    <row r="62" spans="2:8" ht="12.75" customHeight="1">
      <c r="B62" s="15" t="s">
        <v>21</v>
      </c>
      <c r="C62" s="15" t="s">
        <v>22</v>
      </c>
      <c r="D62" s="15" t="s">
        <v>114</v>
      </c>
      <c r="E62" s="16" t="s">
        <v>66</v>
      </c>
      <c r="F62" s="17">
        <v>17000</v>
      </c>
      <c r="G62" s="17">
        <v>17000</v>
      </c>
      <c r="H62" s="14">
        <f t="shared" si="0"/>
        <v>1</v>
      </c>
    </row>
    <row r="63" spans="2:8" ht="12.75">
      <c r="B63" s="15" t="s">
        <v>26</v>
      </c>
      <c r="C63" s="15" t="s">
        <v>27</v>
      </c>
      <c r="D63" s="15" t="s">
        <v>114</v>
      </c>
      <c r="E63" s="16" t="s">
        <v>31</v>
      </c>
      <c r="F63" s="17">
        <v>120000</v>
      </c>
      <c r="G63" s="17">
        <v>120000</v>
      </c>
      <c r="H63" s="14">
        <f t="shared" si="0"/>
        <v>1</v>
      </c>
    </row>
    <row r="64" spans="2:8" ht="12.75">
      <c r="B64" s="15" t="s">
        <v>4</v>
      </c>
      <c r="C64" s="15" t="s">
        <v>5</v>
      </c>
      <c r="D64" s="15" t="s">
        <v>115</v>
      </c>
      <c r="E64" s="16" t="s">
        <v>113</v>
      </c>
      <c r="F64" s="17">
        <v>141000</v>
      </c>
      <c r="G64" s="17">
        <v>150000</v>
      </c>
      <c r="H64" s="14">
        <f>IF(F64&gt;0,G64/F64,"")</f>
        <v>1.0638297872340425</v>
      </c>
    </row>
    <row r="65" spans="2:8" ht="12.75" hidden="1">
      <c r="B65" s="15" t="s">
        <v>35</v>
      </c>
      <c r="C65" s="15" t="s">
        <v>106</v>
      </c>
      <c r="D65" s="15" t="s">
        <v>114</v>
      </c>
      <c r="E65" s="16" t="s">
        <v>116</v>
      </c>
      <c r="F65" s="17">
        <v>600</v>
      </c>
      <c r="G65" s="17">
        <v>0</v>
      </c>
      <c r="H65" s="14">
        <f>IF(F65&gt;0,G65/F65,"")</f>
        <v>0</v>
      </c>
    </row>
    <row r="66" spans="2:8" ht="12.75" hidden="1">
      <c r="B66" s="15"/>
      <c r="C66" s="15"/>
      <c r="D66" s="15"/>
      <c r="E66" s="16"/>
      <c r="F66" s="17"/>
      <c r="G66" s="17"/>
      <c r="H66" s="14">
        <f>IF(F66&gt;0,G66/F66,"")</f>
      </c>
    </row>
    <row r="67" spans="2:8" ht="12.75" hidden="1">
      <c r="B67" s="15"/>
      <c r="C67" s="15"/>
      <c r="D67" s="15"/>
      <c r="E67" s="16"/>
      <c r="F67" s="17"/>
      <c r="G67" s="17"/>
      <c r="H67" s="14">
        <f>IF(F67&gt;0,G67/F67,"")</f>
      </c>
    </row>
    <row r="68" spans="2:8" ht="12.75" customHeight="1">
      <c r="B68" s="85" t="s">
        <v>28</v>
      </c>
      <c r="C68" s="86"/>
      <c r="D68" s="86"/>
      <c r="E68" s="87"/>
      <c r="F68" s="18">
        <f>SUM(F62:F65)</f>
        <v>278600</v>
      </c>
      <c r="G68" s="18">
        <f>SUM(G62:G65)</f>
        <v>287000</v>
      </c>
      <c r="H68" s="14">
        <f>IF(F68&gt;0,G68/F68,"")</f>
        <v>1.0301507537688441</v>
      </c>
    </row>
    <row r="69" spans="2:8" ht="12.75">
      <c r="B69" s="15" t="s">
        <v>26</v>
      </c>
      <c r="C69" s="15" t="s">
        <v>27</v>
      </c>
      <c r="D69" s="15" t="s">
        <v>117</v>
      </c>
      <c r="E69" s="16" t="s">
        <v>60</v>
      </c>
      <c r="F69" s="17">
        <v>4000</v>
      </c>
      <c r="G69" s="17">
        <v>4000</v>
      </c>
      <c r="H69" s="14">
        <f t="shared" si="0"/>
        <v>1</v>
      </c>
    </row>
    <row r="70" spans="2:8" ht="25.5">
      <c r="B70" s="15" t="s">
        <v>4</v>
      </c>
      <c r="C70" s="15" t="s">
        <v>10</v>
      </c>
      <c r="D70" s="15" t="s">
        <v>118</v>
      </c>
      <c r="E70" s="16" t="s">
        <v>67</v>
      </c>
      <c r="F70" s="17">
        <v>281000</v>
      </c>
      <c r="G70" s="17">
        <v>285000</v>
      </c>
      <c r="H70" s="14">
        <f t="shared" si="0"/>
        <v>1.0142348754448398</v>
      </c>
    </row>
    <row r="71" spans="2:8" ht="12.75" customHeight="1">
      <c r="B71" s="85" t="s">
        <v>29</v>
      </c>
      <c r="C71" s="86"/>
      <c r="D71" s="86"/>
      <c r="E71" s="87"/>
      <c r="F71" s="18">
        <f>SUM(F69:F70)</f>
        <v>285000</v>
      </c>
      <c r="G71" s="18">
        <f>SUM(G69:G70)</f>
        <v>289000</v>
      </c>
      <c r="H71" s="14">
        <f t="shared" si="0"/>
        <v>1.0140350877192983</v>
      </c>
    </row>
    <row r="72" spans="2:8" ht="12.75" customHeight="1">
      <c r="B72" s="65" t="s">
        <v>32</v>
      </c>
      <c r="C72" s="66"/>
      <c r="D72" s="66"/>
      <c r="E72" s="67"/>
      <c r="F72" s="19">
        <f>F71+F68+F61</f>
        <v>575816</v>
      </c>
      <c r="G72" s="19">
        <f>G71+G68+G61</f>
        <v>592216</v>
      </c>
      <c r="H72" s="14">
        <f t="shared" si="0"/>
        <v>1.0284813204218015</v>
      </c>
    </row>
    <row r="73" spans="2:8" ht="12.75" customHeight="1">
      <c r="B73" s="71" t="s">
        <v>175</v>
      </c>
      <c r="C73" s="72"/>
      <c r="D73" s="72"/>
      <c r="E73" s="73"/>
      <c r="F73" s="17"/>
      <c r="G73" s="17"/>
      <c r="H73" s="14">
        <f t="shared" si="0"/>
      </c>
    </row>
    <row r="74" spans="2:8" ht="25.5">
      <c r="B74" s="15" t="s">
        <v>30</v>
      </c>
      <c r="C74" s="15" t="s">
        <v>75</v>
      </c>
      <c r="D74" s="15" t="s">
        <v>119</v>
      </c>
      <c r="E74" s="16" t="s">
        <v>79</v>
      </c>
      <c r="F74" s="17">
        <v>2078953</v>
      </c>
      <c r="G74" s="17">
        <v>1859813</v>
      </c>
      <c r="H74" s="14">
        <f t="shared" si="0"/>
        <v>0.8945911716137883</v>
      </c>
    </row>
    <row r="75" spans="2:8" ht="25.5" hidden="1">
      <c r="B75" s="15"/>
      <c r="C75" s="15" t="s">
        <v>33</v>
      </c>
      <c r="D75" s="15" t="s">
        <v>119</v>
      </c>
      <c r="E75" s="16" t="s">
        <v>86</v>
      </c>
      <c r="F75" s="17">
        <v>21031</v>
      </c>
      <c r="G75" s="17">
        <v>0</v>
      </c>
      <c r="H75" s="14">
        <f t="shared" si="0"/>
        <v>0</v>
      </c>
    </row>
    <row r="76" spans="2:8" ht="25.5">
      <c r="B76" s="15"/>
      <c r="C76" s="15" t="s">
        <v>120</v>
      </c>
      <c r="D76" s="15" t="s">
        <v>119</v>
      </c>
      <c r="E76" s="16" t="s">
        <v>121</v>
      </c>
      <c r="F76" s="17">
        <v>182574</v>
      </c>
      <c r="G76" s="17">
        <v>196890</v>
      </c>
      <c r="H76" s="14">
        <f t="shared" si="0"/>
        <v>1.0784120411449605</v>
      </c>
    </row>
    <row r="77" spans="2:8" ht="32.25" customHeight="1">
      <c r="B77" s="15"/>
      <c r="C77" s="15" t="s">
        <v>122</v>
      </c>
      <c r="D77" s="15" t="s">
        <v>119</v>
      </c>
      <c r="E77" s="16" t="s">
        <v>123</v>
      </c>
      <c r="F77" s="17">
        <v>96341</v>
      </c>
      <c r="G77" s="17">
        <v>147129</v>
      </c>
      <c r="H77" s="14">
        <f t="shared" si="0"/>
        <v>1.527169118028669</v>
      </c>
    </row>
    <row r="78" spans="2:8" ht="12.75" customHeight="1">
      <c r="B78" s="85" t="s">
        <v>61</v>
      </c>
      <c r="C78" s="86"/>
      <c r="D78" s="86"/>
      <c r="E78" s="87"/>
      <c r="F78" s="18">
        <f>SUM(F74:F77)</f>
        <v>2378899</v>
      </c>
      <c r="G78" s="18">
        <f>SUM(G74:G77)</f>
        <v>2203832</v>
      </c>
      <c r="H78" s="14">
        <f t="shared" si="0"/>
        <v>0.9264083931264001</v>
      </c>
    </row>
    <row r="79" spans="2:8" ht="12" customHeight="1">
      <c r="B79" s="65" t="s">
        <v>62</v>
      </c>
      <c r="C79" s="66"/>
      <c r="D79" s="66"/>
      <c r="E79" s="67"/>
      <c r="F79" s="19">
        <f>F78</f>
        <v>2378899</v>
      </c>
      <c r="G79" s="19">
        <f>G78</f>
        <v>2203832</v>
      </c>
      <c r="H79" s="14">
        <f t="shared" si="0"/>
        <v>0.9264083931264001</v>
      </c>
    </row>
    <row r="80" spans="2:8" ht="12.75" customHeight="1">
      <c r="B80" s="71" t="s">
        <v>176</v>
      </c>
      <c r="C80" s="72"/>
      <c r="D80" s="72"/>
      <c r="E80" s="73"/>
      <c r="F80" s="33"/>
      <c r="G80" s="17"/>
      <c r="H80" s="14"/>
    </row>
    <row r="81" spans="2:8" ht="12.75" hidden="1">
      <c r="B81" s="15"/>
      <c r="C81" s="15"/>
      <c r="D81" s="15"/>
      <c r="E81" s="16"/>
      <c r="F81" s="32"/>
      <c r="G81" s="17"/>
      <c r="H81" s="14">
        <f t="shared" si="0"/>
      </c>
    </row>
    <row r="82" spans="2:8" ht="12.75" customHeight="1" hidden="1">
      <c r="B82" s="71"/>
      <c r="C82" s="72"/>
      <c r="D82" s="72"/>
      <c r="E82" s="73"/>
      <c r="F82" s="32"/>
      <c r="G82" s="18"/>
      <c r="H82" s="14">
        <f t="shared" si="0"/>
      </c>
    </row>
    <row r="83" spans="2:8" ht="12.75" customHeight="1" hidden="1">
      <c r="B83" s="15"/>
      <c r="C83" s="15"/>
      <c r="D83" s="15"/>
      <c r="E83" s="31"/>
      <c r="F83" s="17"/>
      <c r="G83" s="17">
        <v>0</v>
      </c>
      <c r="H83" s="14">
        <f>IF(F83&gt;0,G83/F83,"")</f>
      </c>
    </row>
    <row r="84" spans="2:8" ht="12.75" customHeight="1" hidden="1">
      <c r="B84" s="71"/>
      <c r="C84" s="91"/>
      <c r="D84" s="91"/>
      <c r="E84" s="92"/>
      <c r="F84" s="34">
        <f>F83</f>
        <v>0</v>
      </c>
      <c r="G84" s="34">
        <f>G83</f>
        <v>0</v>
      </c>
      <c r="H84" s="14">
        <f>IF(F84&gt;0,G84/F84,"")</f>
      </c>
    </row>
    <row r="85" spans="2:8" ht="12.75" customHeight="1" hidden="1">
      <c r="B85" s="15" t="s">
        <v>35</v>
      </c>
      <c r="C85" s="15" t="s">
        <v>81</v>
      </c>
      <c r="D85" s="15" t="s">
        <v>124</v>
      </c>
      <c r="E85" s="16" t="s">
        <v>125</v>
      </c>
      <c r="F85" s="17">
        <v>2015</v>
      </c>
      <c r="G85" s="17">
        <v>0</v>
      </c>
      <c r="H85" s="14">
        <f aca="true" t="shared" si="1" ref="H85:H125">IF(F85&gt;0,G85/F85,"")</f>
        <v>0</v>
      </c>
    </row>
    <row r="86" spans="2:8" ht="23.25" customHeight="1">
      <c r="B86" s="15" t="s">
        <v>108</v>
      </c>
      <c r="C86" s="15" t="s">
        <v>139</v>
      </c>
      <c r="D86" s="15" t="s">
        <v>124</v>
      </c>
      <c r="E86" s="16" t="s">
        <v>140</v>
      </c>
      <c r="F86" s="17">
        <v>66000</v>
      </c>
      <c r="G86" s="17">
        <v>70000</v>
      </c>
      <c r="H86" s="14">
        <f t="shared" si="1"/>
        <v>1.0606060606060606</v>
      </c>
    </row>
    <row r="87" spans="2:8" ht="12.75" customHeight="1">
      <c r="B87" s="15"/>
      <c r="C87" s="15" t="s">
        <v>137</v>
      </c>
      <c r="D87" s="15" t="s">
        <v>124</v>
      </c>
      <c r="E87" s="16" t="s">
        <v>157</v>
      </c>
      <c r="F87" s="17">
        <v>70600</v>
      </c>
      <c r="G87" s="17">
        <v>117400</v>
      </c>
      <c r="H87" s="14">
        <f t="shared" si="1"/>
        <v>1.6628895184135977</v>
      </c>
    </row>
    <row r="88" spans="2:8" ht="12.75" hidden="1">
      <c r="B88" s="15" t="s">
        <v>126</v>
      </c>
      <c r="C88" s="15" t="s">
        <v>127</v>
      </c>
      <c r="D88" s="15" t="s">
        <v>128</v>
      </c>
      <c r="E88" s="16" t="s">
        <v>129</v>
      </c>
      <c r="F88" s="17">
        <v>450000</v>
      </c>
      <c r="G88" s="17">
        <v>0</v>
      </c>
      <c r="H88" s="14">
        <f t="shared" si="1"/>
        <v>0</v>
      </c>
    </row>
    <row r="89" spans="2:8" ht="12.75" customHeight="1" hidden="1">
      <c r="B89" s="71"/>
      <c r="C89" s="72"/>
      <c r="D89" s="72"/>
      <c r="E89" s="73"/>
      <c r="F89" s="18">
        <f>SUM(F85:F88)</f>
        <v>588615</v>
      </c>
      <c r="G89" s="18">
        <f>SUM(G85:G88)</f>
        <v>187400</v>
      </c>
      <c r="H89" s="14">
        <f t="shared" si="1"/>
        <v>0.31837448926717804</v>
      </c>
    </row>
    <row r="90" spans="2:8" ht="12.75" hidden="1">
      <c r="B90" s="15"/>
      <c r="C90" s="15"/>
      <c r="D90" s="15"/>
      <c r="E90" s="16"/>
      <c r="F90" s="17"/>
      <c r="G90" s="17">
        <v>0</v>
      </c>
      <c r="H90" s="14">
        <f t="shared" si="1"/>
      </c>
    </row>
    <row r="91" spans="2:8" ht="12.75" hidden="1">
      <c r="B91" s="15"/>
      <c r="C91" s="15"/>
      <c r="D91" s="15"/>
      <c r="E91" s="16"/>
      <c r="F91" s="17"/>
      <c r="G91" s="17">
        <v>0</v>
      </c>
      <c r="H91" s="14">
        <f t="shared" si="1"/>
      </c>
    </row>
    <row r="92" spans="2:8" ht="12.75" hidden="1">
      <c r="B92" s="15"/>
      <c r="C92" s="15"/>
      <c r="D92" s="15"/>
      <c r="E92" s="16"/>
      <c r="F92" s="17"/>
      <c r="G92" s="17">
        <v>0</v>
      </c>
      <c r="H92" s="14">
        <f t="shared" si="1"/>
      </c>
    </row>
    <row r="93" spans="2:8" ht="12.75" customHeight="1" hidden="1">
      <c r="B93" s="71"/>
      <c r="C93" s="72"/>
      <c r="D93" s="72"/>
      <c r="E93" s="73"/>
      <c r="F93" s="18">
        <f>SUM(F90:F92)</f>
        <v>0</v>
      </c>
      <c r="G93" s="18">
        <f>SUM(G90:G92)</f>
        <v>0</v>
      </c>
      <c r="H93" s="14">
        <f t="shared" si="1"/>
      </c>
    </row>
    <row r="94" spans="2:8" ht="12.75" customHeight="1">
      <c r="B94" s="65" t="s">
        <v>37</v>
      </c>
      <c r="C94" s="66"/>
      <c r="D94" s="66"/>
      <c r="E94" s="67"/>
      <c r="F94" s="19">
        <f>SUM(F85:F88)</f>
        <v>588615</v>
      </c>
      <c r="G94" s="19">
        <f>SUM(G85:G88)</f>
        <v>187400</v>
      </c>
      <c r="H94" s="14">
        <f t="shared" si="1"/>
        <v>0.31837448926717804</v>
      </c>
    </row>
    <row r="95" spans="2:8" ht="12.75" customHeight="1">
      <c r="B95" s="71" t="s">
        <v>177</v>
      </c>
      <c r="C95" s="72"/>
      <c r="D95" s="72"/>
      <c r="E95" s="73"/>
      <c r="F95" s="17"/>
      <c r="G95" s="17"/>
      <c r="H95" s="14">
        <f t="shared" si="1"/>
      </c>
    </row>
    <row r="96" spans="2:8" ht="12.75" customHeight="1" hidden="1">
      <c r="B96" s="15"/>
      <c r="C96" s="15"/>
      <c r="D96" s="15"/>
      <c r="E96" s="16"/>
      <c r="F96" s="17"/>
      <c r="G96" s="17"/>
      <c r="H96" s="14">
        <f>IF(F96&gt;0,G96/F96,"")</f>
      </c>
    </row>
    <row r="97" spans="2:8" ht="12.75" hidden="1">
      <c r="B97" s="15"/>
      <c r="C97" s="15"/>
      <c r="D97" s="15"/>
      <c r="E97" s="16"/>
      <c r="F97" s="17"/>
      <c r="G97" s="17"/>
      <c r="H97" s="14">
        <f t="shared" si="1"/>
      </c>
    </row>
    <row r="98" spans="2:8" ht="12.75" customHeight="1" hidden="1">
      <c r="B98" s="71"/>
      <c r="C98" s="72"/>
      <c r="D98" s="72"/>
      <c r="E98" s="73"/>
      <c r="F98" s="18">
        <f>SUM(F96:F97)</f>
        <v>0</v>
      </c>
      <c r="G98" s="18">
        <f>SUM(G96:G97)</f>
        <v>0</v>
      </c>
      <c r="H98" s="14">
        <f t="shared" si="1"/>
      </c>
    </row>
    <row r="99" spans="2:8" ht="12.75" customHeight="1" hidden="1">
      <c r="B99" s="15"/>
      <c r="C99" s="15"/>
      <c r="D99" s="15"/>
      <c r="E99" s="31"/>
      <c r="F99" s="17"/>
      <c r="G99" s="18"/>
      <c r="H99" s="14">
        <f t="shared" si="1"/>
      </c>
    </row>
    <row r="100" spans="2:8" ht="12.75" customHeight="1" hidden="1">
      <c r="B100" s="71"/>
      <c r="C100" s="91"/>
      <c r="D100" s="91"/>
      <c r="E100" s="92"/>
      <c r="F100" s="18"/>
      <c r="G100" s="18"/>
      <c r="H100" s="14">
        <f t="shared" si="1"/>
      </c>
    </row>
    <row r="101" spans="2:8" ht="38.25">
      <c r="B101" s="15" t="s">
        <v>108</v>
      </c>
      <c r="C101" s="15" t="s">
        <v>109</v>
      </c>
      <c r="D101" s="15" t="s">
        <v>130</v>
      </c>
      <c r="E101" s="16" t="s">
        <v>133</v>
      </c>
      <c r="F101" s="17">
        <v>10000</v>
      </c>
      <c r="G101" s="17">
        <v>7000</v>
      </c>
      <c r="H101" s="14">
        <f t="shared" si="1"/>
        <v>0.7</v>
      </c>
    </row>
    <row r="102" spans="2:8" ht="38.25">
      <c r="B102" s="15"/>
      <c r="C102" s="15" t="s">
        <v>131</v>
      </c>
      <c r="D102" s="15" t="s">
        <v>130</v>
      </c>
      <c r="E102" s="16" t="s">
        <v>134</v>
      </c>
      <c r="F102" s="17">
        <v>583400</v>
      </c>
      <c r="G102" s="17">
        <v>1079000</v>
      </c>
      <c r="H102" s="14">
        <f t="shared" si="1"/>
        <v>1.849502913952691</v>
      </c>
    </row>
    <row r="103" spans="2:8" ht="12.75" hidden="1">
      <c r="B103" s="15"/>
      <c r="C103" s="15"/>
      <c r="D103" s="15" t="s">
        <v>132</v>
      </c>
      <c r="E103" s="16" t="s">
        <v>135</v>
      </c>
      <c r="F103" s="17">
        <v>9000</v>
      </c>
      <c r="G103" s="17">
        <v>0</v>
      </c>
      <c r="H103" s="14"/>
    </row>
    <row r="104" spans="2:8" ht="67.5" customHeight="1">
      <c r="B104" s="15"/>
      <c r="C104" s="15" t="s">
        <v>136</v>
      </c>
      <c r="D104" s="15" t="s">
        <v>130</v>
      </c>
      <c r="E104" s="16" t="s">
        <v>138</v>
      </c>
      <c r="F104" s="17">
        <v>20000</v>
      </c>
      <c r="G104" s="17">
        <v>21000</v>
      </c>
      <c r="H104" s="14">
        <f t="shared" si="1"/>
        <v>1.05</v>
      </c>
    </row>
    <row r="105" spans="2:8" ht="25.5" customHeight="1">
      <c r="B105" s="15"/>
      <c r="C105" s="15" t="s">
        <v>139</v>
      </c>
      <c r="D105" s="15" t="s">
        <v>130</v>
      </c>
      <c r="E105" s="16" t="s">
        <v>140</v>
      </c>
      <c r="F105" s="17">
        <v>221000</v>
      </c>
      <c r="G105" s="17">
        <v>209000</v>
      </c>
      <c r="H105" s="14">
        <f t="shared" si="1"/>
        <v>0.9457013574660633</v>
      </c>
    </row>
    <row r="106" spans="2:8" ht="25.5" customHeight="1" hidden="1">
      <c r="B106" s="15"/>
      <c r="C106" s="15" t="s">
        <v>137</v>
      </c>
      <c r="D106" s="15" t="s">
        <v>130</v>
      </c>
      <c r="E106" s="16" t="s">
        <v>141</v>
      </c>
      <c r="F106" s="17">
        <v>43400</v>
      </c>
      <c r="G106" s="17">
        <v>0</v>
      </c>
      <c r="H106" s="14">
        <f t="shared" si="1"/>
        <v>0</v>
      </c>
    </row>
    <row r="107" spans="2:8" ht="25.5" customHeight="1" hidden="1">
      <c r="B107" s="15"/>
      <c r="C107" s="15" t="s">
        <v>142</v>
      </c>
      <c r="D107" s="15" t="s">
        <v>130</v>
      </c>
      <c r="E107" s="16" t="s">
        <v>143</v>
      </c>
      <c r="F107" s="17">
        <v>3270</v>
      </c>
      <c r="G107" s="17">
        <v>0</v>
      </c>
      <c r="H107" s="14">
        <f t="shared" si="1"/>
        <v>0</v>
      </c>
    </row>
    <row r="108" spans="2:8" ht="12.75" customHeight="1" hidden="1">
      <c r="B108" s="15"/>
      <c r="C108" s="15"/>
      <c r="D108" s="15"/>
      <c r="E108" s="16"/>
      <c r="F108" s="17"/>
      <c r="G108" s="17"/>
      <c r="H108" s="14">
        <f t="shared" si="1"/>
      </c>
    </row>
    <row r="109" spans="2:8" ht="12.75" customHeight="1">
      <c r="B109" s="85" t="s">
        <v>36</v>
      </c>
      <c r="C109" s="86"/>
      <c r="D109" s="86"/>
      <c r="E109" s="87"/>
      <c r="F109" s="18">
        <f>SUM(F101:F107)</f>
        <v>890070</v>
      </c>
      <c r="G109" s="18">
        <f>SUM(G101:G107)</f>
        <v>1316000</v>
      </c>
      <c r="H109" s="14">
        <f t="shared" si="1"/>
        <v>1.4785353960924421</v>
      </c>
    </row>
    <row r="110" spans="2:8" ht="12.75" hidden="1">
      <c r="B110" s="15"/>
      <c r="C110" s="15"/>
      <c r="D110" s="15"/>
      <c r="E110" s="16"/>
      <c r="F110" s="17"/>
      <c r="G110" s="17"/>
      <c r="H110" s="14">
        <f t="shared" si="1"/>
      </c>
    </row>
    <row r="111" spans="2:8" ht="12.75" customHeight="1" hidden="1">
      <c r="B111" s="15" t="s">
        <v>26</v>
      </c>
      <c r="C111" s="15" t="s">
        <v>40</v>
      </c>
      <c r="D111" s="15" t="s">
        <v>6</v>
      </c>
      <c r="E111" s="16" t="s">
        <v>41</v>
      </c>
      <c r="F111" s="17"/>
      <c r="G111" s="17"/>
      <c r="H111" s="14">
        <f t="shared" si="1"/>
      </c>
    </row>
    <row r="112" spans="2:8" ht="12.75">
      <c r="B112" s="15" t="s">
        <v>26</v>
      </c>
      <c r="C112" s="15" t="s">
        <v>71</v>
      </c>
      <c r="D112" s="15" t="s">
        <v>130</v>
      </c>
      <c r="E112" s="16" t="s">
        <v>42</v>
      </c>
      <c r="F112" s="17">
        <v>36338</v>
      </c>
      <c r="G112" s="17">
        <v>37220</v>
      </c>
      <c r="H112" s="14">
        <f t="shared" si="1"/>
        <v>1.0242721118388465</v>
      </c>
    </row>
    <row r="113" spans="2:8" ht="12.75" customHeight="1">
      <c r="B113" s="85" t="s">
        <v>43</v>
      </c>
      <c r="C113" s="86"/>
      <c r="D113" s="86"/>
      <c r="E113" s="87"/>
      <c r="F113" s="18">
        <f>SUM(F110:F112)</f>
        <v>36338</v>
      </c>
      <c r="G113" s="18">
        <f>SUM(G110:G112)</f>
        <v>37220</v>
      </c>
      <c r="H113" s="14">
        <f t="shared" si="1"/>
        <v>1.0242721118388465</v>
      </c>
    </row>
    <row r="114" spans="2:8" ht="12.75">
      <c r="B114" s="15" t="s">
        <v>44</v>
      </c>
      <c r="C114" s="15" t="s">
        <v>45</v>
      </c>
      <c r="D114" s="15" t="s">
        <v>130</v>
      </c>
      <c r="E114" s="16" t="s">
        <v>46</v>
      </c>
      <c r="F114" s="17">
        <v>700</v>
      </c>
      <c r="G114" s="17">
        <v>700</v>
      </c>
      <c r="H114" s="14">
        <f t="shared" si="1"/>
        <v>1</v>
      </c>
    </row>
    <row r="115" spans="2:8" ht="12.75" customHeight="1">
      <c r="B115" s="85" t="s">
        <v>63</v>
      </c>
      <c r="C115" s="86"/>
      <c r="D115" s="86"/>
      <c r="E115" s="87"/>
      <c r="F115" s="18">
        <f>F114</f>
        <v>700</v>
      </c>
      <c r="G115" s="18">
        <f>G114</f>
        <v>700</v>
      </c>
      <c r="H115" s="14">
        <f t="shared" si="1"/>
        <v>1</v>
      </c>
    </row>
    <row r="116" spans="2:8" ht="12.75">
      <c r="B116" s="15" t="s">
        <v>47</v>
      </c>
      <c r="C116" s="15" t="s">
        <v>48</v>
      </c>
      <c r="D116" s="15" t="s">
        <v>130</v>
      </c>
      <c r="E116" s="16" t="s">
        <v>49</v>
      </c>
      <c r="F116" s="17">
        <v>500</v>
      </c>
      <c r="G116" s="17">
        <v>500</v>
      </c>
      <c r="H116" s="14">
        <f t="shared" si="1"/>
        <v>1</v>
      </c>
    </row>
    <row r="117" spans="2:8" ht="12.75" customHeight="1">
      <c r="B117" s="85" t="s">
        <v>50</v>
      </c>
      <c r="C117" s="86"/>
      <c r="D117" s="86"/>
      <c r="E117" s="87"/>
      <c r="F117" s="18">
        <f>F116</f>
        <v>500</v>
      </c>
      <c r="G117" s="18">
        <f>G116</f>
        <v>500</v>
      </c>
      <c r="H117" s="14">
        <f t="shared" si="1"/>
        <v>1</v>
      </c>
    </row>
    <row r="118" spans="2:8" ht="12.75">
      <c r="B118" s="15" t="s">
        <v>51</v>
      </c>
      <c r="C118" s="15" t="s">
        <v>76</v>
      </c>
      <c r="D118" s="15" t="s">
        <v>130</v>
      </c>
      <c r="E118" s="16" t="s">
        <v>52</v>
      </c>
      <c r="F118" s="17">
        <v>1261</v>
      </c>
      <c r="G118" s="17">
        <v>1250</v>
      </c>
      <c r="H118" s="14">
        <f t="shared" si="1"/>
        <v>0.9912767644726408</v>
      </c>
    </row>
    <row r="119" spans="2:8" ht="12.75" hidden="1">
      <c r="B119" s="15"/>
      <c r="C119" s="15"/>
      <c r="D119" s="15"/>
      <c r="E119" s="16"/>
      <c r="F119" s="17"/>
      <c r="G119" s="17"/>
      <c r="H119" s="14"/>
    </row>
    <row r="120" spans="2:8" ht="12.75" hidden="1">
      <c r="B120" s="15"/>
      <c r="C120" s="15" t="s">
        <v>145</v>
      </c>
      <c r="D120" s="15" t="s">
        <v>130</v>
      </c>
      <c r="E120" s="16" t="s">
        <v>146</v>
      </c>
      <c r="F120" s="17">
        <v>18853</v>
      </c>
      <c r="G120" s="17">
        <v>0</v>
      </c>
      <c r="H120" s="14"/>
    </row>
    <row r="121" spans="2:8" ht="25.5" hidden="1">
      <c r="B121" s="15"/>
      <c r="C121" s="15" t="s">
        <v>77</v>
      </c>
      <c r="D121" s="15" t="s">
        <v>130</v>
      </c>
      <c r="E121" s="16" t="s">
        <v>78</v>
      </c>
      <c r="F121" s="17">
        <v>4446</v>
      </c>
      <c r="G121" s="17">
        <v>0</v>
      </c>
      <c r="H121" s="14"/>
    </row>
    <row r="122" spans="2:8" ht="26.25" customHeight="1" hidden="1">
      <c r="B122" s="15"/>
      <c r="C122" s="15" t="s">
        <v>147</v>
      </c>
      <c r="D122" s="15" t="s">
        <v>130</v>
      </c>
      <c r="E122" s="16" t="s">
        <v>148</v>
      </c>
      <c r="F122" s="17">
        <v>13867</v>
      </c>
      <c r="G122" s="17">
        <v>0</v>
      </c>
      <c r="H122" s="14">
        <f t="shared" si="1"/>
        <v>0</v>
      </c>
    </row>
    <row r="123" spans="2:8" ht="12.75" customHeight="1">
      <c r="B123" s="85" t="s">
        <v>64</v>
      </c>
      <c r="C123" s="86"/>
      <c r="D123" s="86"/>
      <c r="E123" s="87"/>
      <c r="F123" s="18">
        <f>SUM(F118:F122)</f>
        <v>38427</v>
      </c>
      <c r="G123" s="18">
        <f>SUM(G118:G122)</f>
        <v>1250</v>
      </c>
      <c r="H123" s="14">
        <f t="shared" si="1"/>
        <v>0.032529211231686055</v>
      </c>
    </row>
    <row r="124" spans="2:8" ht="12.75" customHeight="1" hidden="1">
      <c r="B124" s="15" t="s">
        <v>34</v>
      </c>
      <c r="C124" s="15" t="s">
        <v>38</v>
      </c>
      <c r="D124" s="15" t="s">
        <v>130</v>
      </c>
      <c r="E124" s="31" t="s">
        <v>158</v>
      </c>
      <c r="F124" s="17">
        <v>4150</v>
      </c>
      <c r="G124" s="17">
        <v>0</v>
      </c>
      <c r="H124" s="14">
        <f t="shared" si="1"/>
        <v>0</v>
      </c>
    </row>
    <row r="125" spans="2:8" ht="12.75" customHeight="1" hidden="1">
      <c r="B125" s="71" t="s">
        <v>39</v>
      </c>
      <c r="C125" s="91"/>
      <c r="D125" s="91"/>
      <c r="E125" s="92"/>
      <c r="F125" s="18">
        <f>+F124</f>
        <v>4150</v>
      </c>
      <c r="G125" s="18">
        <f>+G124</f>
        <v>0</v>
      </c>
      <c r="H125" s="14">
        <f t="shared" si="1"/>
        <v>0</v>
      </c>
    </row>
    <row r="126" spans="2:8" ht="12.75" customHeight="1">
      <c r="B126" s="65" t="s">
        <v>53</v>
      </c>
      <c r="C126" s="66"/>
      <c r="D126" s="66"/>
      <c r="E126" s="67"/>
      <c r="F126" s="19">
        <f>F115+F117+F113+F109+F123+F125</f>
        <v>970185</v>
      </c>
      <c r="G126" s="19">
        <f>G115+G117+G113+G109+G123+G125</f>
        <v>1355670</v>
      </c>
      <c r="H126" s="28">
        <f>IF(F126&gt;0,G126/F126,"")</f>
        <v>1.3973314367878291</v>
      </c>
    </row>
    <row r="127" spans="2:8" ht="24.75" customHeight="1" hidden="1">
      <c r="B127" s="71"/>
      <c r="C127" s="72"/>
      <c r="D127" s="72"/>
      <c r="E127" s="73"/>
      <c r="F127" s="18"/>
      <c r="G127" s="18"/>
      <c r="H127" s="28">
        <f aca="true" t="shared" si="2" ref="H127:H140">IF(F127&gt;0,G127/F127,"")</f>
      </c>
    </row>
    <row r="128" spans="2:8" ht="12.75" customHeight="1" hidden="1">
      <c r="B128" s="15"/>
      <c r="C128" s="15"/>
      <c r="D128" s="15"/>
      <c r="E128" s="27"/>
      <c r="F128" s="17"/>
      <c r="G128" s="17"/>
      <c r="H128" s="28">
        <f t="shared" si="2"/>
      </c>
    </row>
    <row r="129" spans="2:8" ht="12.75" customHeight="1" hidden="1">
      <c r="B129" s="68"/>
      <c r="C129" s="69"/>
      <c r="D129" s="69"/>
      <c r="E129" s="70"/>
      <c r="F129" s="19"/>
      <c r="G129" s="19"/>
      <c r="H129" s="28">
        <f t="shared" si="2"/>
      </c>
    </row>
    <row r="130" spans="2:8" ht="24" customHeight="1">
      <c r="B130" s="93" t="s">
        <v>82</v>
      </c>
      <c r="C130" s="91"/>
      <c r="D130" s="91"/>
      <c r="E130" s="92"/>
      <c r="F130" s="34"/>
      <c r="G130" s="34"/>
      <c r="H130" s="28">
        <f t="shared" si="2"/>
      </c>
    </row>
    <row r="131" spans="2:8" ht="12.75" customHeight="1">
      <c r="B131" s="47" t="s">
        <v>34</v>
      </c>
      <c r="C131" s="47" t="s">
        <v>84</v>
      </c>
      <c r="D131" s="47" t="s">
        <v>144</v>
      </c>
      <c r="E131" s="46" t="s">
        <v>85</v>
      </c>
      <c r="F131" s="48">
        <v>52000</v>
      </c>
      <c r="G131" s="48">
        <v>60000</v>
      </c>
      <c r="H131" s="14">
        <f t="shared" si="2"/>
        <v>1.1538461538461537</v>
      </c>
    </row>
    <row r="132" spans="2:8" ht="12.75" customHeight="1">
      <c r="B132" s="59" t="s">
        <v>83</v>
      </c>
      <c r="C132" s="44"/>
      <c r="D132" s="44"/>
      <c r="E132" s="45"/>
      <c r="F132" s="34">
        <f>F131</f>
        <v>52000</v>
      </c>
      <c r="G132" s="34">
        <f>G131</f>
        <v>60000</v>
      </c>
      <c r="H132" s="28">
        <f t="shared" si="2"/>
        <v>1.1538461538461537</v>
      </c>
    </row>
    <row r="133" spans="2:8" ht="12.75" customHeight="1" hidden="1">
      <c r="B133" s="93" t="s">
        <v>149</v>
      </c>
      <c r="C133" s="91"/>
      <c r="D133" s="91"/>
      <c r="E133" s="92"/>
      <c r="F133" s="34"/>
      <c r="G133" s="34"/>
      <c r="H133" s="28">
        <f t="shared" si="2"/>
      </c>
    </row>
    <row r="134" spans="2:8" ht="12.75" customHeight="1" hidden="1">
      <c r="B134" s="54" t="s">
        <v>4</v>
      </c>
      <c r="C134" s="53">
        <v>75615</v>
      </c>
      <c r="D134" s="55">
        <v>2440</v>
      </c>
      <c r="E134" s="51" t="s">
        <v>151</v>
      </c>
      <c r="F134" s="48">
        <v>7722</v>
      </c>
      <c r="G134" s="48">
        <v>0</v>
      </c>
      <c r="H134" s="14">
        <f t="shared" si="2"/>
        <v>0</v>
      </c>
    </row>
    <row r="135" spans="2:8" ht="12.75" customHeight="1" hidden="1">
      <c r="B135" s="54" t="s">
        <v>35</v>
      </c>
      <c r="C135" s="53">
        <v>80110</v>
      </c>
      <c r="D135" s="55">
        <v>6260</v>
      </c>
      <c r="E135" s="51" t="s">
        <v>153</v>
      </c>
      <c r="F135" s="48">
        <v>101200</v>
      </c>
      <c r="G135" s="48">
        <v>0</v>
      </c>
      <c r="H135" s="14">
        <f t="shared" si="2"/>
        <v>0</v>
      </c>
    </row>
    <row r="136" spans="2:8" ht="12.75" customHeight="1" hidden="1">
      <c r="B136" s="52" t="s">
        <v>150</v>
      </c>
      <c r="C136" s="50"/>
      <c r="D136" s="50"/>
      <c r="E136" s="51"/>
      <c r="F136" s="34">
        <f>SUM(F134:F135)</f>
        <v>108922</v>
      </c>
      <c r="G136" s="34">
        <f>SUM(G134:G135)</f>
        <v>0</v>
      </c>
      <c r="H136" s="28">
        <f t="shared" si="2"/>
        <v>0</v>
      </c>
    </row>
    <row r="137" spans="2:8" ht="12.75" customHeight="1" hidden="1">
      <c r="B137" s="93" t="s">
        <v>152</v>
      </c>
      <c r="C137" s="91"/>
      <c r="D137" s="91"/>
      <c r="E137" s="92"/>
      <c r="F137" s="34"/>
      <c r="G137" s="34"/>
      <c r="H137" s="28">
        <f t="shared" si="2"/>
      </c>
    </row>
    <row r="138" spans="2:8" ht="12.75" customHeight="1" hidden="1">
      <c r="B138" s="52" t="s">
        <v>126</v>
      </c>
      <c r="C138" s="53">
        <v>92601</v>
      </c>
      <c r="D138" s="55">
        <v>6290</v>
      </c>
      <c r="E138" s="51" t="s">
        <v>154</v>
      </c>
      <c r="F138" s="48">
        <v>422061</v>
      </c>
      <c r="G138" s="48">
        <v>0</v>
      </c>
      <c r="H138" s="14">
        <f t="shared" si="2"/>
        <v>0</v>
      </c>
    </row>
    <row r="139" spans="2:8" ht="12.75" customHeight="1" hidden="1">
      <c r="B139" s="43" t="s">
        <v>150</v>
      </c>
      <c r="C139" s="50"/>
      <c r="D139" s="50"/>
      <c r="E139" s="51"/>
      <c r="F139" s="34">
        <f>F138</f>
        <v>422061</v>
      </c>
      <c r="G139" s="34">
        <f>G138</f>
        <v>0</v>
      </c>
      <c r="H139" s="28">
        <f t="shared" si="2"/>
        <v>0</v>
      </c>
    </row>
    <row r="140" spans="2:8" ht="12.75" customHeight="1">
      <c r="B140" s="74" t="s">
        <v>54</v>
      </c>
      <c r="C140" s="75"/>
      <c r="D140" s="75"/>
      <c r="E140" s="76"/>
      <c r="F140" s="49">
        <f>F139+F136+F132+F126+F94+F79+F72+F53+F48+F41+F37</f>
        <v>14411320</v>
      </c>
      <c r="G140" s="49">
        <f>G139+G136+G132+G126+G94+G79+G72+G53+G48+G41+G37</f>
        <v>14661642</v>
      </c>
      <c r="H140" s="28">
        <f t="shared" si="2"/>
        <v>1.0173698176155965</v>
      </c>
    </row>
    <row r="141" spans="3:8" ht="12.75">
      <c r="C141" s="60"/>
      <c r="D141" s="61"/>
      <c r="E141" s="61"/>
      <c r="F141" s="61"/>
      <c r="G141" s="61"/>
      <c r="H141" s="61"/>
    </row>
    <row r="142" spans="3:8" ht="12.75">
      <c r="C142" s="62"/>
      <c r="D142" s="62"/>
      <c r="E142" s="63"/>
      <c r="F142" s="64"/>
      <c r="G142" s="64"/>
      <c r="H142" s="63"/>
    </row>
    <row r="146" spans="1:8" ht="135" customHeight="1">
      <c r="A146" s="57"/>
      <c r="B146" s="57"/>
      <c r="C146" s="57"/>
      <c r="D146" s="57"/>
      <c r="E146" s="57"/>
      <c r="F146" s="57"/>
      <c r="G146" s="57"/>
      <c r="H146" s="57"/>
    </row>
    <row r="147" spans="1:8" ht="191.25" customHeight="1">
      <c r="A147" s="57"/>
      <c r="B147" s="57"/>
      <c r="C147" s="57"/>
      <c r="D147" s="57"/>
      <c r="E147" s="57"/>
      <c r="F147" s="57"/>
      <c r="G147" s="57"/>
      <c r="H147" s="57"/>
    </row>
    <row r="148" spans="1:8" ht="123.75" customHeight="1">
      <c r="A148" s="57"/>
      <c r="B148" s="57"/>
      <c r="C148" s="57"/>
      <c r="D148" s="57"/>
      <c r="E148" s="57"/>
      <c r="F148" s="57"/>
      <c r="G148" s="57"/>
      <c r="H148" s="57"/>
    </row>
    <row r="149" spans="2:8" ht="84" customHeight="1">
      <c r="B149" s="77"/>
      <c r="C149" s="77"/>
      <c r="D149" s="77"/>
      <c r="E149" s="77"/>
      <c r="F149" s="77"/>
      <c r="G149" s="77"/>
      <c r="H149" s="77"/>
    </row>
    <row r="150" spans="2:8" ht="12.75">
      <c r="B150" s="36"/>
      <c r="C150" s="36"/>
      <c r="D150" s="36"/>
      <c r="E150" s="37"/>
      <c r="F150" s="38"/>
      <c r="G150" s="38"/>
      <c r="H150" s="37"/>
    </row>
    <row r="151" spans="2:17" ht="12.75">
      <c r="B151" s="36"/>
      <c r="C151" s="36"/>
      <c r="D151" s="36"/>
      <c r="E151" s="39"/>
      <c r="F151" s="40"/>
      <c r="G151" s="40"/>
      <c r="H151" s="39"/>
      <c r="J151" s="57"/>
      <c r="K151" s="57"/>
      <c r="L151" s="57"/>
      <c r="M151" s="57"/>
      <c r="N151" s="57"/>
      <c r="O151" s="57"/>
      <c r="P151" s="57"/>
      <c r="Q151" s="57"/>
    </row>
    <row r="152" spans="2:17" ht="45.75" customHeight="1">
      <c r="B152" s="36"/>
      <c r="C152" s="36"/>
      <c r="D152" s="36"/>
      <c r="E152" s="39"/>
      <c r="F152" s="40"/>
      <c r="G152" s="40"/>
      <c r="H152" s="39"/>
      <c r="J152" s="57"/>
      <c r="K152" s="57"/>
      <c r="L152" s="57"/>
      <c r="M152" s="57"/>
      <c r="N152" s="57"/>
      <c r="O152" s="57"/>
      <c r="P152" s="57"/>
      <c r="Q152" s="57"/>
    </row>
    <row r="153" spans="2:17" ht="77.25" customHeight="1">
      <c r="B153" s="78"/>
      <c r="C153" s="78"/>
      <c r="D153" s="78"/>
      <c r="E153" s="78"/>
      <c r="F153" s="78"/>
      <c r="G153" s="78"/>
      <c r="H153" s="78"/>
      <c r="J153" s="57"/>
      <c r="K153" s="57"/>
      <c r="L153" s="57"/>
      <c r="M153" s="57"/>
      <c r="N153" s="57"/>
      <c r="O153" s="57"/>
      <c r="P153" s="57"/>
      <c r="Q153" s="57"/>
    </row>
    <row r="154" spans="2:17" ht="76.5" customHeight="1">
      <c r="B154" s="36"/>
      <c r="C154" s="36"/>
      <c r="D154" s="36"/>
      <c r="E154" s="37"/>
      <c r="F154" s="38"/>
      <c r="G154" s="38"/>
      <c r="H154" s="41"/>
      <c r="K154" s="77"/>
      <c r="L154" s="77"/>
      <c r="M154" s="77"/>
      <c r="N154" s="77"/>
      <c r="O154" s="77"/>
      <c r="P154" s="77"/>
      <c r="Q154" s="77"/>
    </row>
    <row r="155" spans="2:17" ht="12.75">
      <c r="B155" s="36"/>
      <c r="C155" s="36"/>
      <c r="D155" s="36"/>
      <c r="E155" s="37"/>
      <c r="F155" s="38"/>
      <c r="G155" s="38"/>
      <c r="H155" s="41"/>
      <c r="K155" s="2"/>
      <c r="L155" s="2"/>
      <c r="M155" s="2"/>
      <c r="N155" s="3"/>
      <c r="O155" s="4"/>
      <c r="P155" s="4"/>
      <c r="Q155" s="3"/>
    </row>
    <row r="156" spans="2:17" ht="38.25" customHeight="1">
      <c r="B156" s="58"/>
      <c r="C156" s="58"/>
      <c r="D156" s="58"/>
      <c r="E156" s="58"/>
      <c r="F156" s="42"/>
      <c r="G156" s="42"/>
      <c r="H156" s="41"/>
      <c r="K156" s="5"/>
      <c r="L156" s="5"/>
      <c r="M156" s="5"/>
      <c r="N156" s="6"/>
      <c r="O156" s="7"/>
      <c r="P156" s="7"/>
      <c r="Q156" s="6"/>
    </row>
    <row r="157" spans="2:17" ht="13.5" thickBot="1">
      <c r="B157" s="36"/>
      <c r="C157" s="36"/>
      <c r="D157" s="36"/>
      <c r="E157" s="37"/>
      <c r="F157" s="38"/>
      <c r="G157" s="38"/>
      <c r="H157" s="41"/>
      <c r="K157" s="8"/>
      <c r="L157" s="8"/>
      <c r="M157" s="8"/>
      <c r="N157" s="9"/>
      <c r="O157" s="10"/>
      <c r="P157" s="10"/>
      <c r="Q157" s="9"/>
    </row>
    <row r="158" spans="2:17" ht="77.25" customHeight="1" thickBot="1">
      <c r="B158" s="36"/>
      <c r="C158" s="36"/>
      <c r="D158" s="36"/>
      <c r="E158" s="37"/>
      <c r="F158" s="38"/>
      <c r="G158" s="38"/>
      <c r="H158" s="41"/>
      <c r="K158" s="79"/>
      <c r="L158" s="80"/>
      <c r="M158" s="80"/>
      <c r="N158" s="80"/>
      <c r="O158" s="80"/>
      <c r="P158" s="80"/>
      <c r="Q158" s="81"/>
    </row>
    <row r="159" spans="2:17" ht="38.25" customHeight="1">
      <c r="B159" s="58"/>
      <c r="C159" s="58"/>
      <c r="D159" s="58"/>
      <c r="E159" s="58"/>
      <c r="F159" s="42"/>
      <c r="G159" s="42"/>
      <c r="H159" s="41"/>
      <c r="K159" s="11"/>
      <c r="L159" s="11"/>
      <c r="M159" s="11"/>
      <c r="N159" s="12"/>
      <c r="O159" s="13"/>
      <c r="P159" s="13"/>
      <c r="Q159" s="14"/>
    </row>
    <row r="160" spans="2:17" ht="12.75">
      <c r="B160" s="36"/>
      <c r="C160" s="36"/>
      <c r="D160" s="36"/>
      <c r="E160" s="37"/>
      <c r="F160" s="38"/>
      <c r="G160" s="38"/>
      <c r="H160" s="41"/>
      <c r="K160" s="15"/>
      <c r="L160" s="15"/>
      <c r="M160" s="15"/>
      <c r="N160" s="16"/>
      <c r="O160" s="17"/>
      <c r="P160" s="17"/>
      <c r="Q160" s="14"/>
    </row>
    <row r="161" spans="2:17" ht="38.25" customHeight="1">
      <c r="B161" s="36"/>
      <c r="C161" s="36"/>
      <c r="D161" s="36"/>
      <c r="E161" s="37"/>
      <c r="F161" s="38"/>
      <c r="G161" s="38"/>
      <c r="H161" s="41"/>
      <c r="K161" s="71"/>
      <c r="L161" s="72"/>
      <c r="M161" s="72"/>
      <c r="N161" s="73"/>
      <c r="O161" s="18"/>
      <c r="P161" s="18"/>
      <c r="Q161" s="14"/>
    </row>
    <row r="162" spans="2:17" ht="63.75" customHeight="1">
      <c r="B162" s="58"/>
      <c r="C162" s="58"/>
      <c r="D162" s="58"/>
      <c r="E162" s="58"/>
      <c r="F162" s="42"/>
      <c r="G162" s="42"/>
      <c r="H162" s="41"/>
      <c r="K162" s="15"/>
      <c r="L162" s="15"/>
      <c r="M162" s="15"/>
      <c r="N162" s="16"/>
      <c r="O162" s="17"/>
      <c r="P162" s="17"/>
      <c r="Q162" s="14"/>
    </row>
    <row r="163" spans="2:17" ht="12.75">
      <c r="B163" s="36"/>
      <c r="C163" s="36"/>
      <c r="D163" s="36"/>
      <c r="E163" s="37"/>
      <c r="F163" s="38"/>
      <c r="G163" s="38"/>
      <c r="H163" s="41"/>
      <c r="K163" s="15"/>
      <c r="L163" s="15"/>
      <c r="M163" s="15"/>
      <c r="N163" s="16"/>
      <c r="O163" s="17"/>
      <c r="P163" s="17"/>
      <c r="Q163" s="14"/>
    </row>
    <row r="164" spans="2:17" ht="12.75">
      <c r="B164" s="36"/>
      <c r="C164" s="36"/>
      <c r="D164" s="36"/>
      <c r="E164" s="37"/>
      <c r="F164" s="38"/>
      <c r="G164" s="38"/>
      <c r="H164" s="41"/>
      <c r="K164" s="71"/>
      <c r="L164" s="72"/>
      <c r="M164" s="72"/>
      <c r="N164" s="73"/>
      <c r="O164" s="18"/>
      <c r="P164" s="18"/>
      <c r="Q164" s="14"/>
    </row>
    <row r="165" spans="2:17" ht="76.5" customHeight="1">
      <c r="B165" s="58"/>
      <c r="C165" s="58"/>
      <c r="D165" s="58"/>
      <c r="E165" s="58"/>
      <c r="F165" s="42"/>
      <c r="G165" s="42"/>
      <c r="H165" s="41"/>
      <c r="K165" s="15"/>
      <c r="L165" s="15"/>
      <c r="M165" s="15"/>
      <c r="N165" s="16"/>
      <c r="O165" s="17"/>
      <c r="P165" s="17"/>
      <c r="Q165" s="14"/>
    </row>
    <row r="166" spans="2:17" ht="12.75">
      <c r="B166" s="36"/>
      <c r="C166" s="36"/>
      <c r="D166" s="36"/>
      <c r="E166" s="37"/>
      <c r="F166" s="38"/>
      <c r="G166" s="38"/>
      <c r="H166" s="41"/>
      <c r="K166" s="15"/>
      <c r="L166" s="15"/>
      <c r="M166" s="15"/>
      <c r="N166" s="16"/>
      <c r="O166" s="17"/>
      <c r="P166" s="17"/>
      <c r="Q166" s="14"/>
    </row>
    <row r="167" spans="2:17" ht="63.75" customHeight="1">
      <c r="B167" s="36"/>
      <c r="C167" s="36"/>
      <c r="D167" s="36"/>
      <c r="E167" s="37"/>
      <c r="F167" s="38"/>
      <c r="G167" s="38"/>
      <c r="H167" s="41"/>
      <c r="K167" s="71"/>
      <c r="L167" s="72"/>
      <c r="M167" s="72"/>
      <c r="N167" s="73"/>
      <c r="O167" s="18"/>
      <c r="P167" s="18"/>
      <c r="Q167" s="14"/>
    </row>
    <row r="168" spans="2:17" ht="12.75">
      <c r="B168" s="36"/>
      <c r="C168" s="36"/>
      <c r="D168" s="36"/>
      <c r="E168" s="37"/>
      <c r="F168" s="38"/>
      <c r="G168" s="38"/>
      <c r="H168" s="41"/>
      <c r="K168" s="15"/>
      <c r="L168" s="15"/>
      <c r="M168" s="15"/>
      <c r="N168" s="16"/>
      <c r="O168" s="17"/>
      <c r="P168" s="17"/>
      <c r="Q168" s="14"/>
    </row>
    <row r="169" spans="2:17" ht="12.75">
      <c r="B169" s="36"/>
      <c r="C169" s="36"/>
      <c r="D169" s="36"/>
      <c r="E169" s="37"/>
      <c r="F169" s="38"/>
      <c r="G169" s="38"/>
      <c r="H169" s="41"/>
      <c r="K169" s="15"/>
      <c r="L169" s="15"/>
      <c r="M169" s="15"/>
      <c r="N169" s="16"/>
      <c r="O169" s="17"/>
      <c r="P169" s="17"/>
      <c r="Q169" s="14"/>
    </row>
    <row r="170" spans="2:17" ht="76.5" customHeight="1">
      <c r="B170" s="36"/>
      <c r="C170" s="36"/>
      <c r="D170" s="36"/>
      <c r="E170" s="37"/>
      <c r="F170" s="38"/>
      <c r="G170" s="38"/>
      <c r="H170" s="41"/>
      <c r="K170" s="71"/>
      <c r="L170" s="72"/>
      <c r="M170" s="72"/>
      <c r="N170" s="73"/>
      <c r="O170" s="18"/>
      <c r="P170" s="18"/>
      <c r="Q170" s="14"/>
    </row>
    <row r="171" spans="2:17" ht="12.75">
      <c r="B171" s="36"/>
      <c r="C171" s="36"/>
      <c r="D171" s="36"/>
      <c r="E171" s="37"/>
      <c r="F171" s="38"/>
      <c r="G171" s="38"/>
      <c r="H171" s="41"/>
      <c r="K171" s="15"/>
      <c r="L171" s="15"/>
      <c r="M171" s="15"/>
      <c r="N171" s="16"/>
      <c r="O171" s="17"/>
      <c r="P171" s="17"/>
      <c r="Q171" s="14"/>
    </row>
    <row r="172" spans="2:17" ht="12.75">
      <c r="B172" s="36"/>
      <c r="C172" s="36"/>
      <c r="D172" s="36"/>
      <c r="E172" s="37"/>
      <c r="F172" s="38"/>
      <c r="G172" s="38"/>
      <c r="H172" s="41"/>
      <c r="K172" s="15"/>
      <c r="L172" s="15"/>
      <c r="M172" s="15"/>
      <c r="N172" s="16"/>
      <c r="O172" s="17"/>
      <c r="P172" s="17"/>
      <c r="Q172" s="14"/>
    </row>
    <row r="173" spans="2:17" ht="51" customHeight="1">
      <c r="B173" s="58"/>
      <c r="C173" s="58"/>
      <c r="D173" s="58"/>
      <c r="E173" s="58"/>
      <c r="F173" s="42"/>
      <c r="G173" s="42"/>
      <c r="H173" s="41"/>
      <c r="K173" s="15"/>
      <c r="L173" s="15"/>
      <c r="M173" s="15"/>
      <c r="N173" s="16"/>
      <c r="O173" s="17"/>
      <c r="P173" s="17"/>
      <c r="Q173" s="14"/>
    </row>
    <row r="174" spans="2:17" ht="63.75" customHeight="1">
      <c r="B174" s="58"/>
      <c r="C174" s="58"/>
      <c r="D174" s="58"/>
      <c r="E174" s="58"/>
      <c r="F174" s="42"/>
      <c r="G174" s="42"/>
      <c r="H174" s="41"/>
      <c r="K174" s="15"/>
      <c r="L174" s="15"/>
      <c r="M174" s="15"/>
      <c r="N174" s="16"/>
      <c r="O174" s="17"/>
      <c r="P174" s="17"/>
      <c r="Q174" s="14"/>
    </row>
    <row r="175" spans="2:17" ht="127.5" customHeight="1">
      <c r="B175" s="58"/>
      <c r="C175" s="58"/>
      <c r="D175" s="58"/>
      <c r="E175" s="58"/>
      <c r="F175" s="38"/>
      <c r="G175" s="38"/>
      <c r="H175" s="41"/>
      <c r="K175" s="15"/>
      <c r="L175" s="15"/>
      <c r="M175" s="15"/>
      <c r="N175" s="16"/>
      <c r="O175" s="17"/>
      <c r="P175" s="17"/>
      <c r="Q175" s="14"/>
    </row>
    <row r="176" spans="2:17" ht="12.75">
      <c r="B176" s="36"/>
      <c r="C176" s="36"/>
      <c r="D176" s="36"/>
      <c r="E176" s="37"/>
      <c r="F176" s="38"/>
      <c r="G176" s="38"/>
      <c r="H176" s="41"/>
      <c r="K176" s="15"/>
      <c r="L176" s="15"/>
      <c r="M176" s="15"/>
      <c r="N176" s="16"/>
      <c r="O176" s="17"/>
      <c r="P176" s="17"/>
      <c r="Q176" s="14"/>
    </row>
    <row r="177" spans="2:17" ht="12.75">
      <c r="B177" s="36"/>
      <c r="C177" s="36"/>
      <c r="D177" s="36"/>
      <c r="E177" s="37"/>
      <c r="F177" s="38"/>
      <c r="G177" s="38"/>
      <c r="H177" s="41"/>
      <c r="K177" s="15"/>
      <c r="L177" s="15"/>
      <c r="M177" s="15"/>
      <c r="N177" s="16"/>
      <c r="O177" s="17"/>
      <c r="P177" s="17"/>
      <c r="Q177" s="14"/>
    </row>
    <row r="178" spans="2:17" ht="25.5" customHeight="1">
      <c r="B178" s="58"/>
      <c r="C178" s="58"/>
      <c r="D178" s="58"/>
      <c r="E178" s="58"/>
      <c r="F178" s="42"/>
      <c r="G178" s="42"/>
      <c r="H178" s="41"/>
      <c r="K178" s="71"/>
      <c r="L178" s="72"/>
      <c r="M178" s="72"/>
      <c r="N178" s="73"/>
      <c r="O178" s="18"/>
      <c r="P178" s="18"/>
      <c r="Q178" s="14"/>
    </row>
    <row r="179" spans="2:17" ht="63.75" customHeight="1">
      <c r="B179" s="58"/>
      <c r="C179" s="58"/>
      <c r="D179" s="58"/>
      <c r="E179" s="58"/>
      <c r="F179" s="38"/>
      <c r="G179" s="38"/>
      <c r="H179" s="41"/>
      <c r="K179" s="68"/>
      <c r="L179" s="69"/>
      <c r="M179" s="69"/>
      <c r="N179" s="70"/>
      <c r="O179" s="19"/>
      <c r="P179" s="19"/>
      <c r="Q179" s="14"/>
    </row>
    <row r="180" spans="2:17" ht="127.5" customHeight="1">
      <c r="B180" s="36"/>
      <c r="C180" s="36"/>
      <c r="D180" s="36"/>
      <c r="E180" s="37"/>
      <c r="F180" s="38"/>
      <c r="G180" s="38"/>
      <c r="H180" s="41"/>
      <c r="K180" s="71"/>
      <c r="L180" s="72"/>
      <c r="M180" s="72"/>
      <c r="N180" s="73"/>
      <c r="O180" s="17"/>
      <c r="P180" s="17"/>
      <c r="Q180" s="14"/>
    </row>
    <row r="181" spans="2:17" ht="12.75">
      <c r="B181" s="36"/>
      <c r="C181" s="36"/>
      <c r="D181" s="36"/>
      <c r="E181" s="37"/>
      <c r="F181" s="38"/>
      <c r="G181" s="38"/>
      <c r="H181" s="41"/>
      <c r="K181" s="15"/>
      <c r="L181" s="15"/>
      <c r="M181" s="15"/>
      <c r="N181" s="16"/>
      <c r="O181" s="17"/>
      <c r="P181" s="17"/>
      <c r="Q181" s="14"/>
    </row>
    <row r="182" spans="2:17" ht="12.75">
      <c r="B182" s="36"/>
      <c r="C182" s="36"/>
      <c r="D182" s="36"/>
      <c r="E182" s="37"/>
      <c r="F182" s="38"/>
      <c r="G182" s="38"/>
      <c r="H182" s="41"/>
      <c r="K182" s="15"/>
      <c r="L182" s="15"/>
      <c r="M182" s="15"/>
      <c r="N182" s="16"/>
      <c r="O182" s="17"/>
      <c r="P182" s="17"/>
      <c r="Q182" s="14"/>
    </row>
    <row r="183" spans="2:17" ht="25.5" customHeight="1">
      <c r="B183" s="36"/>
      <c r="C183" s="36"/>
      <c r="D183" s="36"/>
      <c r="E183" s="37"/>
      <c r="F183" s="38"/>
      <c r="G183" s="38"/>
      <c r="H183" s="41"/>
      <c r="K183" s="68"/>
      <c r="L183" s="69"/>
      <c r="M183" s="69"/>
      <c r="N183" s="70"/>
      <c r="O183" s="19"/>
      <c r="P183" s="19"/>
      <c r="Q183" s="14"/>
    </row>
    <row r="184" spans="2:17" ht="63.75" customHeight="1">
      <c r="B184" s="58"/>
      <c r="C184" s="58"/>
      <c r="D184" s="58"/>
      <c r="E184" s="58"/>
      <c r="F184" s="42"/>
      <c r="G184" s="42"/>
      <c r="H184" s="41"/>
      <c r="K184" s="71"/>
      <c r="L184" s="72"/>
      <c r="M184" s="72"/>
      <c r="N184" s="73"/>
      <c r="O184" s="17"/>
      <c r="P184" s="17"/>
      <c r="Q184" s="14"/>
    </row>
    <row r="185" spans="2:17" ht="89.25" customHeight="1">
      <c r="B185" s="58"/>
      <c r="C185" s="58"/>
      <c r="D185" s="58"/>
      <c r="E185" s="58"/>
      <c r="F185" s="38"/>
      <c r="G185" s="38"/>
      <c r="H185" s="41"/>
      <c r="K185" s="15"/>
      <c r="L185" s="15"/>
      <c r="M185" s="15"/>
      <c r="N185" s="16"/>
      <c r="O185" s="17"/>
      <c r="P185" s="17"/>
      <c r="Q185" s="14"/>
    </row>
    <row r="186" spans="2:17" ht="12.75">
      <c r="B186" s="36"/>
      <c r="C186" s="36"/>
      <c r="D186" s="36"/>
      <c r="E186" s="37"/>
      <c r="F186" s="38"/>
      <c r="G186" s="38"/>
      <c r="H186" s="41"/>
      <c r="K186" s="15"/>
      <c r="L186" s="15"/>
      <c r="M186" s="15"/>
      <c r="N186" s="16"/>
      <c r="O186" s="17"/>
      <c r="P186" s="17"/>
      <c r="Q186" s="14"/>
    </row>
    <row r="187" spans="2:17" ht="12.75">
      <c r="B187" s="36"/>
      <c r="C187" s="36"/>
      <c r="D187" s="36"/>
      <c r="E187" s="37"/>
      <c r="F187" s="38"/>
      <c r="G187" s="38"/>
      <c r="H187" s="41"/>
      <c r="K187" s="15"/>
      <c r="L187" s="15"/>
      <c r="M187" s="15"/>
      <c r="N187" s="16"/>
      <c r="O187" s="17"/>
      <c r="P187" s="17"/>
      <c r="Q187" s="14"/>
    </row>
    <row r="188" spans="2:17" ht="38.25" customHeight="1">
      <c r="B188" s="58"/>
      <c r="C188" s="58"/>
      <c r="D188" s="58"/>
      <c r="E188" s="58"/>
      <c r="F188" s="42"/>
      <c r="G188" s="42"/>
      <c r="H188" s="41"/>
      <c r="K188" s="15"/>
      <c r="L188" s="15"/>
      <c r="M188" s="15"/>
      <c r="N188" s="16"/>
      <c r="O188" s="17"/>
      <c r="P188" s="17"/>
      <c r="Q188" s="14"/>
    </row>
    <row r="189" spans="2:17" ht="89.25" customHeight="1">
      <c r="B189" s="58"/>
      <c r="C189" s="58"/>
      <c r="D189" s="58"/>
      <c r="E189" s="58"/>
      <c r="F189" s="42"/>
      <c r="G189" s="42"/>
      <c r="H189" s="41"/>
      <c r="K189" s="68"/>
      <c r="L189" s="69"/>
      <c r="M189" s="69"/>
      <c r="N189" s="70"/>
      <c r="O189" s="19"/>
      <c r="P189" s="19"/>
      <c r="Q189" s="14"/>
    </row>
    <row r="190" spans="2:17" ht="51" customHeight="1">
      <c r="B190" s="88"/>
      <c r="C190" s="89"/>
      <c r="D190" s="89"/>
      <c r="E190" s="90"/>
      <c r="F190" s="13"/>
      <c r="G190" s="13"/>
      <c r="H190" s="35"/>
      <c r="K190" s="71"/>
      <c r="L190" s="72"/>
      <c r="M190" s="72"/>
      <c r="N190" s="73"/>
      <c r="O190" s="17"/>
      <c r="P190" s="17"/>
      <c r="Q190" s="14"/>
    </row>
    <row r="191" spans="2:17" ht="12.75">
      <c r="B191" s="15"/>
      <c r="C191" s="15"/>
      <c r="D191" s="15"/>
      <c r="E191" s="16"/>
      <c r="F191" s="17"/>
      <c r="G191" s="17"/>
      <c r="H191" s="14"/>
      <c r="K191" s="15"/>
      <c r="L191" s="15"/>
      <c r="M191" s="15"/>
      <c r="N191" s="16"/>
      <c r="O191" s="17"/>
      <c r="P191" s="17"/>
      <c r="Q191" s="14"/>
    </row>
    <row r="192" spans="2:17" ht="12.75">
      <c r="B192" s="15"/>
      <c r="C192" s="15"/>
      <c r="D192" s="15"/>
      <c r="E192" s="16"/>
      <c r="F192" s="17"/>
      <c r="G192" s="17"/>
      <c r="H192" s="14"/>
      <c r="K192" s="15"/>
      <c r="L192" s="15"/>
      <c r="M192" s="15"/>
      <c r="N192" s="16"/>
      <c r="O192" s="17"/>
      <c r="P192" s="17"/>
      <c r="Q192" s="14"/>
    </row>
    <row r="193" spans="2:17" ht="38.25" customHeight="1">
      <c r="B193" s="15"/>
      <c r="C193" s="15"/>
      <c r="D193" s="15"/>
      <c r="E193" s="16"/>
      <c r="F193" s="17"/>
      <c r="G193" s="17"/>
      <c r="H193" s="14"/>
      <c r="K193" s="71"/>
      <c r="L193" s="72"/>
      <c r="M193" s="72"/>
      <c r="N193" s="73"/>
      <c r="O193" s="18"/>
      <c r="P193" s="18"/>
      <c r="Q193" s="14"/>
    </row>
    <row r="194" spans="2:17" ht="89.25" customHeight="1">
      <c r="B194" s="15"/>
      <c r="C194" s="15"/>
      <c r="D194" s="15"/>
      <c r="E194" s="16"/>
      <c r="F194" s="17"/>
      <c r="G194" s="17"/>
      <c r="H194" s="14"/>
      <c r="K194" s="68"/>
      <c r="L194" s="69"/>
      <c r="M194" s="69"/>
      <c r="N194" s="70"/>
      <c r="O194" s="19"/>
      <c r="P194" s="19"/>
      <c r="Q194" s="14"/>
    </row>
    <row r="195" spans="2:17" ht="51" customHeight="1">
      <c r="B195" s="71"/>
      <c r="C195" s="72"/>
      <c r="D195" s="72"/>
      <c r="E195" s="73"/>
      <c r="F195" s="18"/>
      <c r="G195" s="18"/>
      <c r="H195" s="14"/>
      <c r="K195" s="71"/>
      <c r="L195" s="72"/>
      <c r="M195" s="72"/>
      <c r="N195" s="73"/>
      <c r="O195" s="17"/>
      <c r="P195" s="17"/>
      <c r="Q195" s="14"/>
    </row>
    <row r="196" spans="2:17" ht="12.75">
      <c r="B196" s="15"/>
      <c r="C196" s="15"/>
      <c r="D196" s="15"/>
      <c r="E196" s="16"/>
      <c r="F196" s="17"/>
      <c r="G196" s="17"/>
      <c r="H196" s="14"/>
      <c r="K196" s="15"/>
      <c r="L196" s="15"/>
      <c r="M196" s="15"/>
      <c r="N196" s="16"/>
      <c r="O196" s="17"/>
      <c r="P196" s="17"/>
      <c r="Q196" s="14"/>
    </row>
    <row r="197" spans="2:17" ht="12.75">
      <c r="B197" s="15"/>
      <c r="C197" s="15"/>
      <c r="D197" s="15"/>
      <c r="E197" s="16"/>
      <c r="F197" s="17"/>
      <c r="G197" s="17"/>
      <c r="H197" s="14"/>
      <c r="K197" s="15"/>
      <c r="L197" s="15"/>
      <c r="M197" s="15"/>
      <c r="N197" s="16"/>
      <c r="O197" s="17"/>
      <c r="P197" s="17"/>
      <c r="Q197" s="14"/>
    </row>
    <row r="198" spans="2:17" ht="12.75">
      <c r="B198" s="15"/>
      <c r="C198" s="15"/>
      <c r="D198" s="15"/>
      <c r="E198" s="16"/>
      <c r="F198" s="17"/>
      <c r="G198" s="17"/>
      <c r="H198" s="14"/>
      <c r="K198" s="15"/>
      <c r="L198" s="15"/>
      <c r="M198" s="15"/>
      <c r="N198" s="16"/>
      <c r="O198" s="17"/>
      <c r="P198" s="17"/>
      <c r="Q198" s="14"/>
    </row>
    <row r="199" spans="2:17" ht="12.75">
      <c r="B199" s="15"/>
      <c r="C199" s="15"/>
      <c r="D199" s="15"/>
      <c r="E199" s="16"/>
      <c r="F199" s="17"/>
      <c r="G199" s="17"/>
      <c r="H199" s="14"/>
      <c r="K199" s="15"/>
      <c r="L199" s="15"/>
      <c r="M199" s="15"/>
      <c r="N199" s="16"/>
      <c r="O199" s="17"/>
      <c r="P199" s="17"/>
      <c r="Q199" s="14"/>
    </row>
    <row r="200" spans="2:17" ht="51" customHeight="1">
      <c r="B200" s="15"/>
      <c r="C200" s="15"/>
      <c r="D200" s="15"/>
      <c r="E200" s="16"/>
      <c r="F200" s="17"/>
      <c r="G200" s="17"/>
      <c r="H200" s="14"/>
      <c r="K200" s="71"/>
      <c r="L200" s="72"/>
      <c r="M200" s="72"/>
      <c r="N200" s="73"/>
      <c r="O200" s="18"/>
      <c r="P200" s="18"/>
      <c r="Q200" s="14"/>
    </row>
    <row r="201" spans="2:17" ht="25.5" customHeight="1">
      <c r="B201" s="71"/>
      <c r="C201" s="72"/>
      <c r="D201" s="72"/>
      <c r="E201" s="73"/>
      <c r="F201" s="18"/>
      <c r="G201" s="18"/>
      <c r="H201" s="14"/>
      <c r="K201" s="15"/>
      <c r="L201" s="15"/>
      <c r="M201" s="15"/>
      <c r="N201" s="16"/>
      <c r="O201" s="17"/>
      <c r="P201" s="17"/>
      <c r="Q201" s="14"/>
    </row>
    <row r="202" spans="2:17" ht="12.75">
      <c r="B202" s="15"/>
      <c r="C202" s="15"/>
      <c r="D202" s="15"/>
      <c r="E202" s="16"/>
      <c r="F202" s="17"/>
      <c r="G202" s="17"/>
      <c r="H202" s="14"/>
      <c r="K202" s="15"/>
      <c r="L202" s="15"/>
      <c r="M202" s="15"/>
      <c r="N202" s="16"/>
      <c r="O202" s="17"/>
      <c r="P202" s="17"/>
      <c r="Q202" s="14"/>
    </row>
    <row r="203" spans="2:17" ht="12.75">
      <c r="B203" s="15"/>
      <c r="C203" s="15"/>
      <c r="D203" s="15"/>
      <c r="E203" s="16"/>
      <c r="F203" s="17"/>
      <c r="G203" s="17"/>
      <c r="H203" s="14"/>
      <c r="K203" s="15"/>
      <c r="L203" s="15"/>
      <c r="M203" s="15"/>
      <c r="N203" s="16"/>
      <c r="O203" s="17"/>
      <c r="P203" s="17"/>
      <c r="Q203" s="14"/>
    </row>
    <row r="204" spans="2:17" ht="51" customHeight="1">
      <c r="B204" s="71"/>
      <c r="C204" s="72"/>
      <c r="D204" s="72"/>
      <c r="E204" s="73"/>
      <c r="F204" s="18"/>
      <c r="G204" s="18"/>
      <c r="H204" s="14"/>
      <c r="K204" s="15"/>
      <c r="L204" s="15"/>
      <c r="M204" s="15"/>
      <c r="N204" s="16"/>
      <c r="O204" s="17"/>
      <c r="P204" s="17"/>
      <c r="Q204" s="14"/>
    </row>
    <row r="205" spans="2:17" ht="51" customHeight="1">
      <c r="B205" s="68"/>
      <c r="C205" s="69"/>
      <c r="D205" s="69"/>
      <c r="E205" s="70"/>
      <c r="F205" s="19"/>
      <c r="G205" s="19"/>
      <c r="H205" s="14"/>
      <c r="K205" s="15"/>
      <c r="L205" s="15"/>
      <c r="M205" s="15"/>
      <c r="N205" s="16"/>
      <c r="O205" s="17"/>
      <c r="P205" s="17"/>
      <c r="Q205" s="14"/>
    </row>
    <row r="206" spans="2:17" ht="38.25" customHeight="1">
      <c r="B206" s="71"/>
      <c r="C206" s="72"/>
      <c r="D206" s="72"/>
      <c r="E206" s="73"/>
      <c r="F206" s="17"/>
      <c r="G206" s="17"/>
      <c r="H206" s="14"/>
      <c r="K206" s="71"/>
      <c r="L206" s="72"/>
      <c r="M206" s="72"/>
      <c r="N206" s="73"/>
      <c r="O206" s="18"/>
      <c r="P206" s="18"/>
      <c r="Q206" s="14"/>
    </row>
    <row r="207" spans="2:17" ht="12.75">
      <c r="B207" s="15"/>
      <c r="C207" s="15"/>
      <c r="D207" s="15"/>
      <c r="E207" s="16"/>
      <c r="F207" s="17"/>
      <c r="G207" s="17"/>
      <c r="H207" s="14"/>
      <c r="K207" s="15"/>
      <c r="L207" s="15"/>
      <c r="M207" s="15"/>
      <c r="N207" s="16"/>
      <c r="O207" s="17"/>
      <c r="P207" s="17"/>
      <c r="Q207" s="14"/>
    </row>
    <row r="208" spans="2:17" ht="12.75">
      <c r="B208" s="15"/>
      <c r="C208" s="15"/>
      <c r="D208" s="15"/>
      <c r="E208" s="16"/>
      <c r="F208" s="17"/>
      <c r="G208" s="17"/>
      <c r="H208" s="14"/>
      <c r="K208" s="15"/>
      <c r="L208" s="15"/>
      <c r="M208" s="15"/>
      <c r="N208" s="16"/>
      <c r="O208" s="17"/>
      <c r="P208" s="17"/>
      <c r="Q208" s="14"/>
    </row>
    <row r="209" spans="2:17" ht="51" customHeight="1">
      <c r="B209" s="15"/>
      <c r="C209" s="15"/>
      <c r="D209" s="15"/>
      <c r="E209" s="16"/>
      <c r="F209" s="17"/>
      <c r="G209" s="17"/>
      <c r="H209" s="14"/>
      <c r="K209" s="71"/>
      <c r="L209" s="72"/>
      <c r="M209" s="72"/>
      <c r="N209" s="73"/>
      <c r="O209" s="18"/>
      <c r="P209" s="18"/>
      <c r="Q209" s="14"/>
    </row>
    <row r="210" spans="2:17" ht="51" customHeight="1">
      <c r="B210" s="71"/>
      <c r="C210" s="72"/>
      <c r="D210" s="72"/>
      <c r="E210" s="73"/>
      <c r="F210" s="18"/>
      <c r="G210" s="18"/>
      <c r="H210" s="14"/>
      <c r="K210" s="68"/>
      <c r="L210" s="69"/>
      <c r="M210" s="69"/>
      <c r="N210" s="70"/>
      <c r="O210" s="19"/>
      <c r="P210" s="19"/>
      <c r="Q210" s="14"/>
    </row>
    <row r="211" spans="2:17" ht="51" customHeight="1">
      <c r="B211" s="68"/>
      <c r="C211" s="69"/>
      <c r="D211" s="69"/>
      <c r="E211" s="70"/>
      <c r="F211" s="19"/>
      <c r="G211" s="19"/>
      <c r="H211" s="14"/>
      <c r="K211" s="71"/>
      <c r="L211" s="72"/>
      <c r="M211" s="72"/>
      <c r="N211" s="73"/>
      <c r="O211" s="17"/>
      <c r="P211" s="17"/>
      <c r="Q211" s="14"/>
    </row>
    <row r="212" spans="2:17" ht="89.25" customHeight="1">
      <c r="B212" s="71"/>
      <c r="C212" s="72"/>
      <c r="D212" s="72"/>
      <c r="E212" s="73"/>
      <c r="F212" s="17"/>
      <c r="G212" s="17"/>
      <c r="H212" s="14"/>
      <c r="K212" s="15"/>
      <c r="L212" s="15"/>
      <c r="M212" s="15"/>
      <c r="N212" s="16"/>
      <c r="O212" s="17"/>
      <c r="P212" s="17"/>
      <c r="Q212" s="14"/>
    </row>
    <row r="213" spans="2:17" ht="12.75">
      <c r="B213" s="15"/>
      <c r="C213" s="15"/>
      <c r="D213" s="15"/>
      <c r="E213" s="16"/>
      <c r="F213" s="17"/>
      <c r="G213" s="17"/>
      <c r="H213" s="14"/>
      <c r="K213" s="15"/>
      <c r="L213" s="15"/>
      <c r="M213" s="15"/>
      <c r="N213" s="16"/>
      <c r="O213" s="17"/>
      <c r="P213" s="17"/>
      <c r="Q213" s="14"/>
    </row>
    <row r="214" spans="2:17" ht="12.75">
      <c r="B214" s="15"/>
      <c r="C214" s="15"/>
      <c r="D214" s="15"/>
      <c r="E214" s="16"/>
      <c r="F214" s="17"/>
      <c r="G214" s="17"/>
      <c r="H214" s="14"/>
      <c r="K214" s="15"/>
      <c r="L214" s="15"/>
      <c r="M214" s="15"/>
      <c r="N214" s="16"/>
      <c r="O214" s="17"/>
      <c r="P214" s="17"/>
      <c r="Q214" s="14"/>
    </row>
    <row r="215" spans="2:17" ht="102" customHeight="1">
      <c r="B215" s="71"/>
      <c r="C215" s="72"/>
      <c r="D215" s="72"/>
      <c r="E215" s="73"/>
      <c r="F215" s="18"/>
      <c r="G215" s="18"/>
      <c r="H215" s="14"/>
      <c r="K215" s="71"/>
      <c r="L215" s="72"/>
      <c r="M215" s="72"/>
      <c r="N215" s="73"/>
      <c r="O215" s="18"/>
      <c r="P215" s="18"/>
      <c r="Q215" s="14"/>
    </row>
    <row r="216" spans="2:17" ht="51" customHeight="1">
      <c r="B216" s="15"/>
      <c r="C216" s="15"/>
      <c r="D216" s="15"/>
      <c r="E216" s="16"/>
      <c r="F216" s="17"/>
      <c r="G216" s="17"/>
      <c r="H216" s="14"/>
      <c r="K216" s="68"/>
      <c r="L216" s="69"/>
      <c r="M216" s="69"/>
      <c r="N216" s="70"/>
      <c r="O216" s="19"/>
      <c r="P216" s="19"/>
      <c r="Q216" s="14"/>
    </row>
    <row r="217" spans="2:17" ht="38.25" customHeight="1">
      <c r="B217" s="71"/>
      <c r="C217" s="72"/>
      <c r="D217" s="72"/>
      <c r="E217" s="73"/>
      <c r="F217" s="18"/>
      <c r="G217" s="18"/>
      <c r="H217" s="14"/>
      <c r="K217" s="71"/>
      <c r="L217" s="72"/>
      <c r="M217" s="72"/>
      <c r="N217" s="73"/>
      <c r="O217" s="17"/>
      <c r="P217" s="17"/>
      <c r="Q217" s="14"/>
    </row>
    <row r="218" spans="2:17" ht="12.75">
      <c r="B218" s="15"/>
      <c r="C218" s="15"/>
      <c r="D218" s="15"/>
      <c r="E218" s="16"/>
      <c r="F218" s="17"/>
      <c r="G218" s="17"/>
      <c r="H218" s="14"/>
      <c r="K218" s="15"/>
      <c r="L218" s="15"/>
      <c r="M218" s="15"/>
      <c r="N218" s="16"/>
      <c r="O218" s="17"/>
      <c r="P218" s="17"/>
      <c r="Q218" s="14"/>
    </row>
    <row r="219" spans="2:17" ht="12.75">
      <c r="B219" s="15"/>
      <c r="C219" s="15"/>
      <c r="D219" s="15"/>
      <c r="E219" s="16"/>
      <c r="F219" s="17"/>
      <c r="G219" s="17"/>
      <c r="H219" s="14"/>
      <c r="K219" s="15"/>
      <c r="L219" s="15"/>
      <c r="M219" s="15"/>
      <c r="N219" s="16"/>
      <c r="O219" s="17"/>
      <c r="P219" s="17"/>
      <c r="Q219" s="14"/>
    </row>
    <row r="220" spans="2:17" ht="102" customHeight="1">
      <c r="B220" s="15"/>
      <c r="C220" s="15"/>
      <c r="D220" s="15"/>
      <c r="E220" s="16"/>
      <c r="F220" s="17"/>
      <c r="G220" s="17"/>
      <c r="H220" s="14"/>
      <c r="K220" s="71"/>
      <c r="L220" s="72"/>
      <c r="M220" s="72"/>
      <c r="N220" s="73"/>
      <c r="O220" s="18"/>
      <c r="P220" s="18"/>
      <c r="Q220" s="14"/>
    </row>
    <row r="221" spans="2:17" ht="12.75">
      <c r="B221" s="15"/>
      <c r="C221" s="15"/>
      <c r="D221" s="15"/>
      <c r="E221" s="16"/>
      <c r="F221" s="17"/>
      <c r="G221" s="17"/>
      <c r="H221" s="14"/>
      <c r="K221" s="15"/>
      <c r="L221" s="15"/>
      <c r="M221" s="15"/>
      <c r="N221" s="16"/>
      <c r="O221" s="17"/>
      <c r="P221" s="17"/>
      <c r="Q221" s="14"/>
    </row>
    <row r="222" spans="2:17" ht="38.25" customHeight="1">
      <c r="B222" s="15"/>
      <c r="C222" s="15"/>
      <c r="D222" s="15"/>
      <c r="E222" s="16"/>
      <c r="F222" s="17"/>
      <c r="G222" s="17"/>
      <c r="H222" s="14"/>
      <c r="K222" s="71"/>
      <c r="L222" s="72"/>
      <c r="M222" s="72"/>
      <c r="N222" s="73"/>
      <c r="O222" s="18"/>
      <c r="P222" s="18"/>
      <c r="Q222" s="14"/>
    </row>
    <row r="223" spans="2:17" ht="51" customHeight="1">
      <c r="B223" s="71"/>
      <c r="C223" s="72"/>
      <c r="D223" s="72"/>
      <c r="E223" s="73"/>
      <c r="F223" s="18"/>
      <c r="G223" s="18"/>
      <c r="H223" s="14"/>
      <c r="K223" s="15"/>
      <c r="L223" s="15"/>
      <c r="M223" s="15"/>
      <c r="N223" s="16"/>
      <c r="O223" s="17"/>
      <c r="P223" s="17"/>
      <c r="Q223" s="14"/>
    </row>
    <row r="224" spans="2:17" ht="12.75">
      <c r="B224" s="15"/>
      <c r="C224" s="15"/>
      <c r="D224" s="15"/>
      <c r="E224" s="16"/>
      <c r="F224" s="17"/>
      <c r="G224" s="17"/>
      <c r="H224" s="14"/>
      <c r="K224" s="15"/>
      <c r="L224" s="15"/>
      <c r="M224" s="15"/>
      <c r="N224" s="16"/>
      <c r="O224" s="17"/>
      <c r="P224" s="17"/>
      <c r="Q224" s="14"/>
    </row>
    <row r="225" spans="2:17" ht="12.75">
      <c r="B225" s="15"/>
      <c r="C225" s="15"/>
      <c r="D225" s="15"/>
      <c r="E225" s="16"/>
      <c r="F225" s="17"/>
      <c r="G225" s="17"/>
      <c r="H225" s="14"/>
      <c r="K225" s="15"/>
      <c r="L225" s="15"/>
      <c r="M225" s="15"/>
      <c r="N225" s="16"/>
      <c r="O225" s="17"/>
      <c r="P225" s="17"/>
      <c r="Q225" s="14"/>
    </row>
    <row r="226" spans="2:17" ht="12.75">
      <c r="B226" s="15"/>
      <c r="C226" s="15"/>
      <c r="D226" s="15"/>
      <c r="E226" s="16"/>
      <c r="F226" s="17"/>
      <c r="G226" s="17"/>
      <c r="H226" s="14"/>
      <c r="K226" s="15"/>
      <c r="L226" s="15"/>
      <c r="M226" s="15"/>
      <c r="N226" s="16"/>
      <c r="O226" s="17"/>
      <c r="P226" s="17"/>
      <c r="Q226" s="14"/>
    </row>
    <row r="227" spans="2:17" ht="51" customHeight="1">
      <c r="B227" s="71"/>
      <c r="C227" s="72"/>
      <c r="D227" s="72"/>
      <c r="E227" s="73"/>
      <c r="F227" s="18"/>
      <c r="G227" s="18"/>
      <c r="H227" s="14"/>
      <c r="K227" s="15"/>
      <c r="L227" s="15"/>
      <c r="M227" s="15"/>
      <c r="N227" s="16"/>
      <c r="O227" s="17"/>
      <c r="P227" s="17"/>
      <c r="Q227" s="14"/>
    </row>
    <row r="228" spans="2:17" ht="63.75" customHeight="1">
      <c r="B228" s="68"/>
      <c r="C228" s="69"/>
      <c r="D228" s="69"/>
      <c r="E228" s="70"/>
      <c r="F228" s="19"/>
      <c r="G228" s="19"/>
      <c r="H228" s="14"/>
      <c r="K228" s="71"/>
      <c r="L228" s="72"/>
      <c r="M228" s="72"/>
      <c r="N228" s="73"/>
      <c r="O228" s="18"/>
      <c r="P228" s="18"/>
      <c r="Q228" s="14"/>
    </row>
    <row r="229" spans="2:17" ht="89.25" customHeight="1">
      <c r="B229" s="71"/>
      <c r="C229" s="72"/>
      <c r="D229" s="72"/>
      <c r="E229" s="73"/>
      <c r="F229" s="17"/>
      <c r="G229" s="17"/>
      <c r="H229" s="14"/>
      <c r="K229" s="15"/>
      <c r="L229" s="15"/>
      <c r="M229" s="15"/>
      <c r="N229" s="16"/>
      <c r="O229" s="17"/>
      <c r="P229" s="17"/>
      <c r="Q229" s="14"/>
    </row>
    <row r="230" spans="2:17" ht="12.75">
      <c r="B230" s="15"/>
      <c r="C230" s="15"/>
      <c r="D230" s="15"/>
      <c r="E230" s="16"/>
      <c r="F230" s="17"/>
      <c r="G230" s="17"/>
      <c r="H230" s="14"/>
      <c r="K230" s="15"/>
      <c r="L230" s="15"/>
      <c r="M230" s="15"/>
      <c r="N230" s="16"/>
      <c r="O230" s="17"/>
      <c r="P230" s="17"/>
      <c r="Q230" s="14"/>
    </row>
    <row r="231" spans="2:17" ht="63.75" customHeight="1">
      <c r="B231" s="71"/>
      <c r="C231" s="72"/>
      <c r="D231" s="72"/>
      <c r="E231" s="73"/>
      <c r="F231" s="18"/>
      <c r="G231" s="18"/>
      <c r="H231" s="14"/>
      <c r="K231" s="15"/>
      <c r="L231" s="15"/>
      <c r="M231" s="15"/>
      <c r="N231" s="16"/>
      <c r="O231" s="17"/>
      <c r="P231" s="17"/>
      <c r="Q231" s="14"/>
    </row>
    <row r="232" spans="2:17" ht="51" customHeight="1">
      <c r="B232" s="15"/>
      <c r="C232" s="15"/>
      <c r="D232" s="15"/>
      <c r="E232" s="16"/>
      <c r="F232" s="17"/>
      <c r="G232" s="17"/>
      <c r="H232" s="14"/>
      <c r="K232" s="71"/>
      <c r="L232" s="72"/>
      <c r="M232" s="72"/>
      <c r="N232" s="73"/>
      <c r="O232" s="18"/>
      <c r="P232" s="18"/>
      <c r="Q232" s="14"/>
    </row>
    <row r="233" spans="2:17" ht="63.75" customHeight="1">
      <c r="B233" s="15"/>
      <c r="C233" s="15"/>
      <c r="D233" s="15"/>
      <c r="E233" s="16"/>
      <c r="F233" s="17"/>
      <c r="G233" s="17"/>
      <c r="H233" s="14"/>
      <c r="K233" s="68"/>
      <c r="L233" s="69"/>
      <c r="M233" s="69"/>
      <c r="N233" s="70"/>
      <c r="O233" s="19"/>
      <c r="P233" s="19"/>
      <c r="Q233" s="14"/>
    </row>
    <row r="234" spans="2:17" ht="89.25" customHeight="1">
      <c r="B234" s="15"/>
      <c r="C234" s="15"/>
      <c r="D234" s="15"/>
      <c r="E234" s="16"/>
      <c r="F234" s="17"/>
      <c r="G234" s="17"/>
      <c r="H234" s="14"/>
      <c r="K234" s="71"/>
      <c r="L234" s="72"/>
      <c r="M234" s="72"/>
      <c r="N234" s="73"/>
      <c r="O234" s="17"/>
      <c r="P234" s="17"/>
      <c r="Q234" s="14"/>
    </row>
    <row r="235" spans="2:17" ht="12.75">
      <c r="B235" s="15"/>
      <c r="C235" s="15"/>
      <c r="D235" s="15"/>
      <c r="E235" s="16"/>
      <c r="F235" s="17"/>
      <c r="G235" s="17"/>
      <c r="H235" s="14"/>
      <c r="K235" s="15"/>
      <c r="L235" s="15"/>
      <c r="M235" s="15"/>
      <c r="N235" s="16"/>
      <c r="O235" s="17"/>
      <c r="P235" s="17"/>
      <c r="Q235" s="14"/>
    </row>
    <row r="236" spans="2:17" ht="63.75" customHeight="1">
      <c r="B236" s="15"/>
      <c r="C236" s="15"/>
      <c r="D236" s="15"/>
      <c r="E236" s="16"/>
      <c r="F236" s="17"/>
      <c r="G236" s="17"/>
      <c r="H236" s="14"/>
      <c r="K236" s="71"/>
      <c r="L236" s="72"/>
      <c r="M236" s="72"/>
      <c r="N236" s="73"/>
      <c r="O236" s="18"/>
      <c r="P236" s="18"/>
      <c r="Q236" s="14"/>
    </row>
    <row r="237" spans="2:17" ht="51" customHeight="1">
      <c r="B237" s="71"/>
      <c r="C237" s="72"/>
      <c r="D237" s="72"/>
      <c r="E237" s="73"/>
      <c r="F237" s="18"/>
      <c r="G237" s="18"/>
      <c r="H237" s="14"/>
      <c r="K237" s="15"/>
      <c r="L237" s="15"/>
      <c r="M237" s="15"/>
      <c r="N237" s="16"/>
      <c r="O237" s="17"/>
      <c r="P237" s="17"/>
      <c r="Q237" s="14"/>
    </row>
    <row r="238" spans="2:17" ht="12.75">
      <c r="B238" s="15"/>
      <c r="C238" s="15"/>
      <c r="D238" s="15"/>
      <c r="E238" s="16"/>
      <c r="F238" s="17"/>
      <c r="G238" s="17"/>
      <c r="H238" s="14"/>
      <c r="K238" s="15"/>
      <c r="L238" s="15"/>
      <c r="M238" s="15"/>
      <c r="N238" s="16"/>
      <c r="O238" s="17"/>
      <c r="P238" s="17"/>
      <c r="Q238" s="14"/>
    </row>
    <row r="239" spans="2:17" ht="12.75">
      <c r="B239" s="15"/>
      <c r="C239" s="15"/>
      <c r="D239" s="15"/>
      <c r="E239" s="16"/>
      <c r="F239" s="17"/>
      <c r="G239" s="17"/>
      <c r="H239" s="14"/>
      <c r="K239" s="15"/>
      <c r="L239" s="15"/>
      <c r="M239" s="15"/>
      <c r="N239" s="16"/>
      <c r="O239" s="17"/>
      <c r="P239" s="17"/>
      <c r="Q239" s="14"/>
    </row>
    <row r="240" spans="2:17" ht="12.75">
      <c r="B240" s="15"/>
      <c r="C240" s="15"/>
      <c r="D240" s="15"/>
      <c r="E240" s="16"/>
      <c r="F240" s="17"/>
      <c r="G240" s="17"/>
      <c r="H240" s="14"/>
      <c r="K240" s="15"/>
      <c r="L240" s="15"/>
      <c r="M240" s="15"/>
      <c r="N240" s="16"/>
      <c r="O240" s="17"/>
      <c r="P240" s="17"/>
      <c r="Q240" s="14"/>
    </row>
    <row r="241" spans="2:17" ht="63.75" customHeight="1">
      <c r="B241" s="71"/>
      <c r="C241" s="72"/>
      <c r="D241" s="72"/>
      <c r="E241" s="73"/>
      <c r="F241" s="18"/>
      <c r="G241" s="18"/>
      <c r="H241" s="14"/>
      <c r="K241" s="15"/>
      <c r="L241" s="15"/>
      <c r="M241" s="15"/>
      <c r="N241" s="16"/>
      <c r="O241" s="17"/>
      <c r="P241" s="17"/>
      <c r="Q241" s="14"/>
    </row>
    <row r="242" spans="2:17" ht="51" customHeight="1">
      <c r="B242" s="15"/>
      <c r="C242" s="15"/>
      <c r="D242" s="15"/>
      <c r="E242" s="16"/>
      <c r="F242" s="17"/>
      <c r="G242" s="17"/>
      <c r="H242" s="14"/>
      <c r="K242" s="71"/>
      <c r="L242" s="72"/>
      <c r="M242" s="72"/>
      <c r="N242" s="73"/>
      <c r="O242" s="18"/>
      <c r="P242" s="18"/>
      <c r="Q242" s="14"/>
    </row>
    <row r="243" spans="2:17" ht="89.25" customHeight="1">
      <c r="B243" s="71"/>
      <c r="C243" s="72"/>
      <c r="D243" s="72"/>
      <c r="E243" s="73"/>
      <c r="F243" s="18"/>
      <c r="G243" s="18"/>
      <c r="H243" s="14"/>
      <c r="K243" s="15"/>
      <c r="L243" s="15"/>
      <c r="M243" s="15"/>
      <c r="N243" s="16"/>
      <c r="O243" s="17"/>
      <c r="P243" s="17"/>
      <c r="Q243" s="14"/>
    </row>
    <row r="244" spans="2:17" ht="12.75">
      <c r="B244" s="15"/>
      <c r="C244" s="15"/>
      <c r="D244" s="15"/>
      <c r="E244" s="16"/>
      <c r="F244" s="17"/>
      <c r="G244" s="17"/>
      <c r="H244" s="14"/>
      <c r="K244" s="15"/>
      <c r="L244" s="15"/>
      <c r="M244" s="15"/>
      <c r="N244" s="16"/>
      <c r="O244" s="17"/>
      <c r="P244" s="17"/>
      <c r="Q244" s="14"/>
    </row>
    <row r="245" spans="2:17" ht="51" customHeight="1">
      <c r="B245" s="71"/>
      <c r="C245" s="72"/>
      <c r="D245" s="72"/>
      <c r="E245" s="73"/>
      <c r="F245" s="18"/>
      <c r="G245" s="18"/>
      <c r="H245" s="14"/>
      <c r="K245" s="15"/>
      <c r="L245" s="15"/>
      <c r="M245" s="15"/>
      <c r="N245" s="16"/>
      <c r="O245" s="17"/>
      <c r="P245" s="17"/>
      <c r="Q245" s="14"/>
    </row>
    <row r="246" spans="2:17" ht="63.75" customHeight="1">
      <c r="B246" s="15"/>
      <c r="C246" s="15"/>
      <c r="D246" s="15"/>
      <c r="E246" s="16"/>
      <c r="F246" s="17"/>
      <c r="G246" s="17"/>
      <c r="H246" s="14"/>
      <c r="K246" s="71"/>
      <c r="L246" s="72"/>
      <c r="M246" s="72"/>
      <c r="N246" s="73"/>
      <c r="O246" s="18"/>
      <c r="P246" s="18"/>
      <c r="Q246" s="14"/>
    </row>
    <row r="247" spans="2:17" ht="12.75">
      <c r="B247" s="15"/>
      <c r="C247" s="15"/>
      <c r="D247" s="15"/>
      <c r="E247" s="16"/>
      <c r="F247" s="17"/>
      <c r="G247" s="17"/>
      <c r="H247" s="14"/>
      <c r="K247" s="15"/>
      <c r="L247" s="15"/>
      <c r="M247" s="15"/>
      <c r="N247" s="16"/>
      <c r="O247" s="17"/>
      <c r="P247" s="17"/>
      <c r="Q247" s="14"/>
    </row>
    <row r="248" spans="2:17" ht="76.5" customHeight="1">
      <c r="B248" s="71"/>
      <c r="C248" s="72"/>
      <c r="D248" s="72"/>
      <c r="E248" s="73"/>
      <c r="F248" s="18"/>
      <c r="G248" s="18"/>
      <c r="H248" s="14"/>
      <c r="K248" s="71"/>
      <c r="L248" s="72"/>
      <c r="M248" s="72"/>
      <c r="N248" s="73"/>
      <c r="O248" s="18"/>
      <c r="P248" s="18"/>
      <c r="Q248" s="14"/>
    </row>
    <row r="249" spans="2:17" ht="38.25" customHeight="1">
      <c r="B249" s="68"/>
      <c r="C249" s="69"/>
      <c r="D249" s="69"/>
      <c r="E249" s="70"/>
      <c r="F249" s="20"/>
      <c r="G249" s="20"/>
      <c r="H249" s="14"/>
      <c r="K249" s="15"/>
      <c r="L249" s="15"/>
      <c r="M249" s="15"/>
      <c r="N249" s="16"/>
      <c r="O249" s="17"/>
      <c r="P249" s="17"/>
      <c r="Q249" s="14"/>
    </row>
    <row r="250" spans="2:17" ht="51" customHeight="1">
      <c r="B250" s="74"/>
      <c r="C250" s="75"/>
      <c r="D250" s="75"/>
      <c r="E250" s="76"/>
      <c r="F250" s="21"/>
      <c r="G250" s="21"/>
      <c r="H250" s="14"/>
      <c r="K250" s="71"/>
      <c r="L250" s="72"/>
      <c r="M250" s="72"/>
      <c r="N250" s="73"/>
      <c r="O250" s="18"/>
      <c r="P250" s="18"/>
      <c r="Q250" s="14"/>
    </row>
    <row r="251" spans="11:17" ht="12.75">
      <c r="K251" s="15"/>
      <c r="L251" s="15"/>
      <c r="M251" s="15"/>
      <c r="N251" s="16"/>
      <c r="O251" s="17"/>
      <c r="P251" s="17"/>
      <c r="Q251" s="14"/>
    </row>
    <row r="252" spans="11:17" ht="12.75">
      <c r="K252" s="15"/>
      <c r="L252" s="15"/>
      <c r="M252" s="15"/>
      <c r="N252" s="16"/>
      <c r="O252" s="17"/>
      <c r="P252" s="17"/>
      <c r="Q252" s="14"/>
    </row>
    <row r="253" spans="11:17" ht="76.5" customHeight="1">
      <c r="K253" s="71"/>
      <c r="L253" s="72"/>
      <c r="M253" s="72"/>
      <c r="N253" s="73"/>
      <c r="O253" s="18"/>
      <c r="P253" s="18"/>
      <c r="Q253" s="14"/>
    </row>
    <row r="254" spans="11:17" ht="38.25" customHeight="1">
      <c r="K254" s="68"/>
      <c r="L254" s="69"/>
      <c r="M254" s="69"/>
      <c r="N254" s="70"/>
      <c r="O254" s="20"/>
      <c r="P254" s="20"/>
      <c r="Q254" s="14"/>
    </row>
    <row r="255" spans="11:17" ht="51" customHeight="1">
      <c r="K255" s="74"/>
      <c r="L255" s="75"/>
      <c r="M255" s="75"/>
      <c r="N255" s="76"/>
      <c r="O255" s="21"/>
      <c r="P255" s="21"/>
      <c r="Q255" s="14"/>
    </row>
    <row r="256" spans="11:17" ht="12.75">
      <c r="K256" s="2"/>
      <c r="L256" s="2"/>
      <c r="M256" s="2"/>
      <c r="N256" s="3"/>
      <c r="O256" s="4"/>
      <c r="P256" s="4"/>
      <c r="Q256" s="3"/>
    </row>
    <row r="257" spans="11:17" ht="12.75">
      <c r="K257" s="2"/>
      <c r="L257" s="2"/>
      <c r="M257" s="2"/>
      <c r="N257" s="3"/>
      <c r="O257" s="4"/>
      <c r="P257" s="4"/>
      <c r="Q257" s="3"/>
    </row>
  </sheetData>
  <mergeCells count="133">
    <mergeCell ref="B133:E133"/>
    <mergeCell ref="B137:E137"/>
    <mergeCell ref="B125:E125"/>
    <mergeCell ref="B100:E100"/>
    <mergeCell ref="B129:E129"/>
    <mergeCell ref="B117:E117"/>
    <mergeCell ref="B115:E115"/>
    <mergeCell ref="B113:E113"/>
    <mergeCell ref="B109:E109"/>
    <mergeCell ref="B130:E130"/>
    <mergeCell ref="B84:E84"/>
    <mergeCell ref="A1:H1"/>
    <mergeCell ref="B123:E123"/>
    <mergeCell ref="B53:E53"/>
    <mergeCell ref="B72:E72"/>
    <mergeCell ref="B73:E73"/>
    <mergeCell ref="B78:E78"/>
    <mergeCell ref="B54:E54"/>
    <mergeCell ref="B61:E61"/>
    <mergeCell ref="B68:E68"/>
    <mergeCell ref="B71:E71"/>
    <mergeCell ref="B140:E140"/>
    <mergeCell ref="A4:H4"/>
    <mergeCell ref="B79:E79"/>
    <mergeCell ref="B95:E95"/>
    <mergeCell ref="B98:E98"/>
    <mergeCell ref="B80:E80"/>
    <mergeCell ref="B82:E82"/>
    <mergeCell ref="B89:E89"/>
    <mergeCell ref="B127:E127"/>
    <mergeCell ref="B38:E38"/>
    <mergeCell ref="B41:E41"/>
    <mergeCell ref="B42:E42"/>
    <mergeCell ref="B52:E52"/>
    <mergeCell ref="B21:E21"/>
    <mergeCell ref="B24:E24"/>
    <mergeCell ref="B36:E36"/>
    <mergeCell ref="B37:E37"/>
    <mergeCell ref="B165:E165"/>
    <mergeCell ref="B173:E173"/>
    <mergeCell ref="A146:H146"/>
    <mergeCell ref="A147:H147"/>
    <mergeCell ref="B178:E178"/>
    <mergeCell ref="B179:E179"/>
    <mergeCell ref="B184:E184"/>
    <mergeCell ref="B185:E185"/>
    <mergeCell ref="B188:E188"/>
    <mergeCell ref="B189:E189"/>
    <mergeCell ref="B190:E190"/>
    <mergeCell ref="B195:E195"/>
    <mergeCell ref="B201:E201"/>
    <mergeCell ref="B204:E204"/>
    <mergeCell ref="B205:E205"/>
    <mergeCell ref="B206:E206"/>
    <mergeCell ref="B210:E210"/>
    <mergeCell ref="B211:E211"/>
    <mergeCell ref="B212:E212"/>
    <mergeCell ref="B215:E215"/>
    <mergeCell ref="B237:E237"/>
    <mergeCell ref="B241:E241"/>
    <mergeCell ref="B217:E217"/>
    <mergeCell ref="B223:E223"/>
    <mergeCell ref="B227:E227"/>
    <mergeCell ref="B228:E228"/>
    <mergeCell ref="B5:H5"/>
    <mergeCell ref="A3:H3"/>
    <mergeCell ref="A2:H2"/>
    <mergeCell ref="B94:E94"/>
    <mergeCell ref="B93:E93"/>
    <mergeCell ref="B9:H9"/>
    <mergeCell ref="B13:E13"/>
    <mergeCell ref="B17:E17"/>
    <mergeCell ref="B49:E49"/>
    <mergeCell ref="B48:E48"/>
    <mergeCell ref="J151:Q151"/>
    <mergeCell ref="J152:Q152"/>
    <mergeCell ref="J153:Q153"/>
    <mergeCell ref="B250:E250"/>
    <mergeCell ref="B243:E243"/>
    <mergeCell ref="B245:E245"/>
    <mergeCell ref="B248:E248"/>
    <mergeCell ref="B249:E249"/>
    <mergeCell ref="B229:E229"/>
    <mergeCell ref="B231:E231"/>
    <mergeCell ref="K154:Q154"/>
    <mergeCell ref="K158:Q158"/>
    <mergeCell ref="K161:N161"/>
    <mergeCell ref="K164:N164"/>
    <mergeCell ref="K167:N167"/>
    <mergeCell ref="K170:N170"/>
    <mergeCell ref="K178:N178"/>
    <mergeCell ref="K179:N179"/>
    <mergeCell ref="K180:N180"/>
    <mergeCell ref="K183:N183"/>
    <mergeCell ref="K184:N184"/>
    <mergeCell ref="K189:N189"/>
    <mergeCell ref="K190:N190"/>
    <mergeCell ref="K193:N193"/>
    <mergeCell ref="K194:N194"/>
    <mergeCell ref="K195:N195"/>
    <mergeCell ref="K232:N232"/>
    <mergeCell ref="K253:N253"/>
    <mergeCell ref="K233:N233"/>
    <mergeCell ref="K234:N234"/>
    <mergeCell ref="K236:N236"/>
    <mergeCell ref="K242:N242"/>
    <mergeCell ref="K250:N250"/>
    <mergeCell ref="K206:N206"/>
    <mergeCell ref="K220:N220"/>
    <mergeCell ref="K222:N222"/>
    <mergeCell ref="K228:N228"/>
    <mergeCell ref="K209:N209"/>
    <mergeCell ref="K210:N210"/>
    <mergeCell ref="K255:N255"/>
    <mergeCell ref="B149:H149"/>
    <mergeCell ref="A148:H148"/>
    <mergeCell ref="B162:E162"/>
    <mergeCell ref="B159:E159"/>
    <mergeCell ref="B156:E156"/>
    <mergeCell ref="B153:H153"/>
    <mergeCell ref="B175:E175"/>
    <mergeCell ref="B174:E174"/>
    <mergeCell ref="K246:N246"/>
    <mergeCell ref="C141:H141"/>
    <mergeCell ref="C142:H142"/>
    <mergeCell ref="B126:E126"/>
    <mergeCell ref="K254:N254"/>
    <mergeCell ref="K248:N248"/>
    <mergeCell ref="K211:N211"/>
    <mergeCell ref="K215:N215"/>
    <mergeCell ref="K216:N216"/>
    <mergeCell ref="K217:N217"/>
    <mergeCell ref="K200:N200"/>
  </mergeCells>
  <printOptions/>
  <pageMargins left="0.7874015748031497" right="0.7874015748031497" top="0.43307086614173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2005-01-25T10:23:46Z</cp:lastPrinted>
  <dcterms:created xsi:type="dcterms:W3CDTF">2000-11-28T08:18:03Z</dcterms:created>
  <dcterms:modified xsi:type="dcterms:W3CDTF">2005-02-17T09:18:16Z</dcterms:modified>
  <cp:category/>
  <cp:version/>
  <cp:contentType/>
  <cp:contentStatus/>
</cp:coreProperties>
</file>